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0" windowWidth="12120" windowHeight="8700" activeTab="1"/>
  </bookViews>
  <sheets>
    <sheet name="tablo2006-2007 -26.05.2008 YTL " sheetId="1" r:id="rId1"/>
    <sheet name="26.05.2008 TAR.SONRA UYG.İ.P.C" sheetId="2" r:id="rId2"/>
  </sheets>
  <definedNames/>
  <calcPr fullCalcOnLoad="1"/>
</workbook>
</file>

<file path=xl/sharedStrings.xml><?xml version="1.0" encoding="utf-8"?>
<sst xmlns="http://schemas.openxmlformats.org/spreadsheetml/2006/main" count="236" uniqueCount="122">
  <si>
    <t>Fiil</t>
  </si>
  <si>
    <t>Asgari ücreti ödememek veya eksik ödemek</t>
  </si>
  <si>
    <t>İşçi Özlük dosyasını düzenlememek</t>
  </si>
  <si>
    <t>78/1</t>
  </si>
  <si>
    <t>78/2</t>
  </si>
  <si>
    <t>Kurma izni ve işletme belgesi almadan işyeri açmak</t>
  </si>
  <si>
    <t>92/2</t>
  </si>
  <si>
    <t>Sözleşmesi fesh edilen işçiye yıllık izin ücreti ödememek</t>
  </si>
  <si>
    <t>96/1</t>
  </si>
  <si>
    <t>Bu durumdaki her İşçi İçin</t>
  </si>
  <si>
    <t>Çalışma sürelerine ve buna dair yönetmelik hükümlerine uymamak</t>
  </si>
  <si>
    <t>Ara dinlenmesini uygulamamak</t>
  </si>
  <si>
    <t>Çocukları çalıştırma yaşına ve çalıştırma yasağına aykırı davranmak</t>
  </si>
  <si>
    <t>Yer ve sualtında çalıştırma yasağına uymamak</t>
  </si>
  <si>
    <t>Bu durumdaki her çocuk işçi için</t>
  </si>
  <si>
    <t>Çalışma koşullarına ilişkin belgeyi vermemek</t>
  </si>
  <si>
    <t>İşten çıkarılan her İşçi İçin</t>
  </si>
  <si>
    <t>Bu durumdaki her İşçi ve her ay için</t>
  </si>
  <si>
    <t>Ücret hesap pusulası düzenlememek</t>
  </si>
  <si>
    <t>Yüzde ile ilgili belgeyi  temsilciye vermemek</t>
  </si>
  <si>
    <t>Yıllık ücrelli izni yasaya aykırı şekilde bölmek,</t>
  </si>
  <si>
    <t>Kısa çalışma ve kısa çalışma ödeneği düzenlemelerine uymamak</t>
  </si>
  <si>
    <t>99/a</t>
  </si>
  <si>
    <t>99/b</t>
  </si>
  <si>
    <t>99/c</t>
  </si>
  <si>
    <t>102/a</t>
  </si>
  <si>
    <t>102/b</t>
  </si>
  <si>
    <t>102/c</t>
  </si>
  <si>
    <t>Ağır ve tehlikeli işlerde çalışanlar için sağlık raporu almamak</t>
  </si>
  <si>
    <t>Geçici İş İlişkisine ilişkin yükümlülüklere uymamak</t>
  </si>
  <si>
    <t>Özürlü ve Eski Hükümlü Çalıştırmamak</t>
  </si>
  <si>
    <t>İş sağlığı ve güvenliği hükümlerine aykırı davranmak</t>
  </si>
  <si>
    <t>18 yaşından küçük işçiler için sağlık raporu almamak</t>
  </si>
  <si>
    <t>Gebe ve emzikli kadınlar hakkındaki yönetmelik hükümlerine uymamak</t>
  </si>
  <si>
    <t>İş sağlığı ve güvenliği yönetmeliklerine aykırı davranmak</t>
  </si>
  <si>
    <t>Çalışma sürelerine ilişkin yönetmeliklere muhalefet etmek</t>
  </si>
  <si>
    <t>Çağrı üzerine çalışma hükümlerine aykırı davranmak</t>
  </si>
  <si>
    <t>Telafi çalışması usullerine uymamak</t>
  </si>
  <si>
    <t>İş sağlığı ve güvenliği tüzük ve yönetmeliklerine aykırı davranmak</t>
  </si>
  <si>
    <t>Sıra No.</t>
  </si>
  <si>
    <t>Kanun Maddesi</t>
  </si>
  <si>
    <t>Ceza Maddesi</t>
  </si>
  <si>
    <t>İşten ayrılan işçiye Çalışma Belgesi vermemek, belgeye gerçeğe aykırı bilgi yazmak</t>
  </si>
  <si>
    <t>Fazla çalışma ücretini ödememek veya işçiye hak ettiği serbest zamanı altı ay içinde vermemek veya işçinin onayını almadan fazla çalışma yaptırmak</t>
  </si>
  <si>
    <t>Yıllık izin yönetmeliğinin esas usullerine aykırı olarak izni kullandırmamak veya eksik kullandırmak</t>
  </si>
  <si>
    <t>İş güvenliği ile ilgili görevli mühendis veya teknik eleman görevlendirme yükümlülüğünü yerine getirmemek</t>
  </si>
  <si>
    <t>Ağır ve tehlikeli işlerde 16 yaşından küçükleri çalıştırmak veya yönetmelikte gösterilen yaş kayıtlarına aykırı işçi çalıştırmak.</t>
  </si>
  <si>
    <t xml:space="preserve"> Açıklama</t>
  </si>
  <si>
    <t>Ücret ile bu kanundan doğan veya TİS'den yada iş sözleşmesinden doğan ücreti kasten ödememek veya eksik ödemek</t>
  </si>
  <si>
    <t>Yasaya aykırı ücret kesme cezası vermek veya kesintinin sebep ve hesabını bildirmemek</t>
  </si>
  <si>
    <t>İzin ücretini yasaya aykırı şekilde ödemek veya eksik ödemek</t>
  </si>
  <si>
    <t>Doğum öncesi - sonrası sürelerde kadın işçiyi çalıştırmak veya ücretsiz izin vermemek</t>
  </si>
  <si>
    <t>İşyerinin açılışını ve kapanışını bildirmemek, işyerini bildirme yükümlülüğüne aykırı davranmak.</t>
  </si>
  <si>
    <t>Çalıştırılan her işçi için para cezasının kesinleşmesinden sonra bildirim yükümlülüğüne aykırılığın sürmesi halinde takip eden her ay için aynı miktar ceza</t>
  </si>
  <si>
    <t>İşçilere eşit davranma ilkesine aykırı davranmak</t>
  </si>
  <si>
    <t>Madde hükmüne aykırı olarak işçi çıkartmak (toplu işçi çıkarma)</t>
  </si>
  <si>
    <t>Çalıştırılmayan her özürlü ve eski hükümlü ve çalıştırılmayan her ay için</t>
  </si>
  <si>
    <t>Bu durumdaki her işçi için</t>
  </si>
  <si>
    <t>İşçileri geceleri 7.5 saatten fazla çalıştırmak, gece ve gündüz postalarını değiştirmemek</t>
  </si>
  <si>
    <t>Çocuk ve genç işleri gece çalıştırmak veya ilgili yönetmelik hükümlerine aykırı hareket etmek</t>
  </si>
  <si>
    <t>Alınmayan her iş sağlığı ve güvenligi önlemi için ve alınmayan önlemler oranında izleyen her ay için aynı miktar</t>
  </si>
  <si>
    <t xml:space="preserve">Faaliyeti durdurulan işi izin almadan devam ettirmek, kapatılan işyerini izinsiz açmak </t>
  </si>
  <si>
    <t>İşyeri hekimi çalıştırma ve işyeri sağlık birimi oluşturma yükümlülüklerine uymamak</t>
  </si>
  <si>
    <t>İş sağlığı ve güvenliği kurullarının kurulması ve çalıştırılması ile ilgili hükümlere aykırı davranmak</t>
  </si>
  <si>
    <t>İş ve işçi bulmaya aracılık faaliyetini İş-Kur'dan izin almadan yürütmek</t>
  </si>
  <si>
    <t>107/2</t>
  </si>
  <si>
    <t>İfade ve bilgilerine başvurulan işçilere işverenlerce telkinlerde veya kötü davranışlarda bulunmak</t>
  </si>
  <si>
    <t>İş Müfettişlerinin teftiş ve denetim görevlerinin yapılmasını ve sonuçlandırılmasını engellemek.</t>
  </si>
  <si>
    <t>Teftiş sırasında davete gelmemek, ifade ve bilgi vermemek, gerekli olan belge ve delilleri getirip göstermemek, İş Müfettişlerinin 92/1.fıkrada yazılı görevlerini yapmak için kendilerine her çeşit kolaylığı  göstermemek ve bu yoldaki emir ve isteklerini geciktirmek, yerine getirmemek.</t>
  </si>
  <si>
    <t>105/2</t>
  </si>
  <si>
    <t>105/1</t>
  </si>
  <si>
    <t>105/3</t>
  </si>
  <si>
    <t>105/4</t>
  </si>
  <si>
    <t>105/5</t>
  </si>
  <si>
    <t>107/    1-a</t>
  </si>
  <si>
    <t>107/    1-b</t>
  </si>
  <si>
    <t>10 HAZİRAN 2003 TARİHİNDE YÜRÜRLÜĞE GİREN 4857 SAYILI İŞ KANUNUNDA YER ALAN İDARİ PARA CEZALARI (YTL)</t>
  </si>
  <si>
    <t>2005 Yılı Ceza Miktarı (YTL)           (%11,2Yeniden Değerleme Oranı kadar artırılmıştır)</t>
  </si>
  <si>
    <t>2004 Yılı Ceza Miktarı (TL)                             (%28,5 Yeniden Değerleme Oranı kadar artırılmıştır)</t>
  </si>
  <si>
    <t>2003 Yılı Ceza Miktarı (TL)                                (%59 Yeniden Değerleme Oranı kadar artırılmıştır)</t>
  </si>
  <si>
    <t>(2)</t>
  </si>
  <si>
    <t>(1)</t>
  </si>
  <si>
    <t>1-5083 Sayılı Kanuna göre; Yeni Türk Lirası cinsinden yapılan işlemlerde yarım Yeni Kuruşun üzerindeki değerler bir Yeni Kuruşa tamamlanır; yarım Yeni Kuruş ve altındaki değerler dikkate alınmaz.</t>
  </si>
  <si>
    <t>2-5083 sayılı T.C. Devletinin Para Birimi Hakkında Kanunun 2. maddesine 21/04/2005 tarihli 5335 sayılı Kanunun 22. maddesi ile eklenen fıkra uyarınca 1 YTL'nin altında kalan tutarlar dikkate alınmamıştır.</t>
  </si>
  <si>
    <t>105/c</t>
  </si>
  <si>
    <t>105/a</t>
  </si>
  <si>
    <t>Alınmayan her iş sağlığı ve güvenligi önlemi için ve alınmayan önlemler için izleyen her ay aynı miktar</t>
  </si>
  <si>
    <t>İşletme belgesi almadan işyeri açmak veya belgelendirilmesi gereken veya ürünler için belge almamak</t>
  </si>
  <si>
    <t>İş sağlığı ve güvenliği hizmetleri ile ilgili yükümlülükleri yerine getirmemek</t>
  </si>
  <si>
    <t>85/1</t>
  </si>
  <si>
    <t>105/d</t>
  </si>
  <si>
    <t>Mesleki eğitim almamış işçi çalıştırmak</t>
  </si>
  <si>
    <t>85/2</t>
  </si>
  <si>
    <t>Her işçi için</t>
  </si>
  <si>
    <t>105/b</t>
  </si>
  <si>
    <t>Bu durumdaki her çocuk için</t>
  </si>
  <si>
    <t>100 (*)                                                                                                                                                                                                                                                                                                                                                                                     1.000 (**)                                                                                                   10.000 (***)</t>
  </si>
  <si>
    <t>Teftiş sırasında davete gelmemek, ifade ve bilgi vermemek, gerekli olan belge ve delilleri getirip göstermemek, İş Müfettişlerinin 92/1.fıkrada yazılı görevlerini yapmak için kendilerine her çeşit kolaylığı  göstermemek ve bu yoldaki emir ve isteklerini yerine getirmemek.</t>
  </si>
  <si>
    <t>Bu durumda olan her İşçi ve her ay için</t>
  </si>
  <si>
    <t>Not:</t>
  </si>
  <si>
    <t>-5083 sayılı T.C. Devletinin Para Birimi Hakkında Kanunun 2. maddesine 21/04/2005 tarihli 5335 sayılı Kanunun 22. maddesi ile eklenen fıkra uyarınca 1 YTL'nin altında kalan tutarlar dikkate alınmamıştır.</t>
  </si>
  <si>
    <t>-5083 Sayılı Kanuna göre; Yeni Türk Lirası cinsinden yapılan işlemlerde yarım Yeni Kuruşun üzerindeki değerler bir Yeni kuruşa tamamlanır; yarım Yeni Kuruş ve altındaki değerler dikkate alınmaz.</t>
  </si>
  <si>
    <t>(*) Maddenin birinci ve ikinci fıkralarına aykırı davranan işverene veya işveren vekiline çalıştırılan her işçi için.                                                                                 (**) 85. madde kapsamındaki işyerlerinde çalıştırılan her işçi için.                                                                                                                  (***) İşyerini muvazalı olarak bildiren asıl işveren ile alt işveren vekillerine ayrı ayrı.</t>
  </si>
  <si>
    <t>1-102.maddesinin a fıkrasında 5754 sayılı Kanunla değişiklik yapılmıştır. Söz konusu Kanun 08.05.2008 tarihli 26870 sayılı Resmi Gazete' de yayımlanarak yürürlüğe girmiştir.</t>
  </si>
  <si>
    <t>Not:Uygulanacak idari para cezası miktarları ; (2004 yılında % 28,5; 2005 yılında %11,2; 2006 yılında %9,8, 2007 yılında %7,8, 2008  yılı %7,2 Yeniden Değerleme oranında  artırılmıştır )</t>
  </si>
  <si>
    <t>2008 Yılı                      (26.05.2008 tarihine kadar)                            Ceza Miktarı (YTL)                            (% 7,2 Yeniden Değerleme Oranı kadar artırılmıştır)</t>
  </si>
  <si>
    <t>2006 Yılı Ceza Miktarı (YTL)           (%9,8 Yeniden Değerleme Oranı kadar artırılmıştır)</t>
  </si>
  <si>
    <t>2007 Yılı Ceza Miktarı (YTL)                           (%7,8 Yeniden Değerleme Oranı kadar artırılmıştır)</t>
  </si>
  <si>
    <t>112 (*)                                                                                                                                                                                                                                                                                                                                                                                     1.120 (**)                                                                                                   11.200 (***)</t>
  </si>
  <si>
    <t>Ücret, pirim, ikramiye ve bu nitelikteki her çeşit istihkakını zorunlu tutulduğu halde özel olarak açılan banka hesabına ödememek</t>
  </si>
  <si>
    <t>4857 SAYILI İŞ KANUNUNA GÖRE UYGULANACAK İDARİ PARA CEZALARI (TL)</t>
  </si>
  <si>
    <t>107/1-a</t>
  </si>
  <si>
    <t>107/1-b</t>
  </si>
  <si>
    <t>26.05.2008 tarihinden itibaren uygulanacak para cezası miktarı                                                             (5763 sayılı Kanun)</t>
  </si>
  <si>
    <t xml:space="preserve">01.01.2009 tarihinden itibaren uygulanacak para cezası miktarı                                                                                                     (% 12 Yeniden Değerleme Oranı kadar artırılmıştır)        </t>
  </si>
  <si>
    <t>(3)</t>
  </si>
  <si>
    <t xml:space="preserve">in </t>
  </si>
  <si>
    <t>-</t>
  </si>
  <si>
    <t xml:space="preserve">2-85.maddenin 1.fıkrasında 5763 sayılı Kanunun 5.maddesi ile yapılan değişiklik 01.01.2009 tarihinde yürürlüğe girecektir. </t>
  </si>
  <si>
    <t>3- 5763 Sayılı Kanunla değişik 108. madde uyarınca idari para cezası doğrudan Türkiye İş Kurumu İl Müdürü tarafından verilmektedir. İdari para cezası miktarı 4904 sayılı Kanunun 20. maddesinin (h) bendinde belirtilen tutardır. İdari para cezası yeniden değerleme oranında artırılmaktadır.</t>
  </si>
  <si>
    <t xml:space="preserve">01.01.2010 tarihinden itibaren uygulanacak para cezası miktarı                                                                                                     (% 2,2 Yeniden Değerleme Oranı kadar artırılmıştır)        </t>
  </si>
  <si>
    <t>114
1145
11446</t>
  </si>
</sst>
</file>

<file path=xl/styles.xml><?xml version="1.0" encoding="utf-8"?>
<styleSheet xmlns="http://schemas.openxmlformats.org/spreadsheetml/2006/main">
  <numFmts count="1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41F]dd\ mmmm\ yyyy\ dddd"/>
    <numFmt numFmtId="165" formatCode="0.000"/>
    <numFmt numFmtId="166" formatCode="0.000%"/>
  </numFmts>
  <fonts count="39">
    <font>
      <sz val="10"/>
      <name val="Arial"/>
      <family val="0"/>
    </font>
    <font>
      <sz val="9"/>
      <name val="Arial"/>
      <family val="2"/>
    </font>
    <font>
      <b/>
      <sz val="10"/>
      <name val="Arial Tur"/>
      <family val="2"/>
    </font>
    <font>
      <b/>
      <sz val="18"/>
      <name val="Arial"/>
      <family val="2"/>
    </font>
    <font>
      <b/>
      <sz val="28"/>
      <name val="Arial"/>
      <family val="2"/>
    </font>
    <font>
      <b/>
      <sz val="9"/>
      <name val="Arial"/>
      <family val="2"/>
    </font>
    <font>
      <b/>
      <sz val="36"/>
      <name val="Arial"/>
      <family val="2"/>
    </font>
    <font>
      <b/>
      <sz val="36"/>
      <name val="Arial Narrow"/>
      <family val="2"/>
    </font>
    <font>
      <b/>
      <sz val="45"/>
      <name val="Arial"/>
      <family val="2"/>
    </font>
    <font>
      <sz val="36"/>
      <name val="Arial"/>
      <family val="2"/>
    </font>
    <font>
      <b/>
      <sz val="36"/>
      <name val="Arial Tur"/>
      <family val="2"/>
    </font>
    <font>
      <b/>
      <sz val="30"/>
      <name val="Arial"/>
      <family val="2"/>
    </font>
    <font>
      <sz val="30"/>
      <name val="Arial"/>
      <family val="2"/>
    </font>
    <font>
      <b/>
      <sz val="50"/>
      <name val="Arial"/>
      <family val="2"/>
    </font>
    <font>
      <b/>
      <i/>
      <sz val="35"/>
      <name val="Arial Narrow"/>
      <family val="2"/>
    </font>
    <font>
      <b/>
      <i/>
      <sz val="35"/>
      <name val="Arial"/>
      <family val="2"/>
    </font>
    <font>
      <b/>
      <sz val="40"/>
      <name val="Arial Narrow"/>
      <family val="2"/>
    </font>
    <font>
      <b/>
      <sz val="40"/>
      <name val="Arial"/>
      <family val="2"/>
    </font>
    <font>
      <b/>
      <sz val="35"/>
      <name val="Arial"/>
      <family val="2"/>
    </font>
    <font>
      <b/>
      <sz val="45"/>
      <name val="Arial Narrow"/>
      <family val="2"/>
    </font>
    <font>
      <b/>
      <sz val="30"/>
      <name val="Arial Tur"/>
      <family val="2"/>
    </font>
    <font>
      <b/>
      <i/>
      <sz val="30"/>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7">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16" borderId="5" applyNumberFormat="0" applyAlignment="0" applyProtection="0"/>
    <xf numFmtId="0" fontId="31" fillId="7" borderId="6" applyNumberFormat="0" applyAlignment="0" applyProtection="0"/>
    <xf numFmtId="0" fontId="32" fillId="16" borderId="6" applyNumberFormat="0" applyAlignment="0" applyProtection="0"/>
    <xf numFmtId="0" fontId="33" fillId="17" borderId="7" applyNumberFormat="0" applyAlignment="0" applyProtection="0"/>
    <xf numFmtId="0" fontId="34" fillId="4" borderId="0" applyNumberFormat="0" applyBorder="0" applyAlignment="0" applyProtection="0"/>
    <xf numFmtId="0" fontId="35" fillId="3" borderId="0" applyNumberFormat="0" applyBorder="0" applyAlignment="0" applyProtection="0"/>
    <xf numFmtId="0" fontId="0" fillId="18" borderId="8" applyNumberFormat="0" applyFont="0" applyAlignment="0" applyProtection="0"/>
    <xf numFmtId="0" fontId="36"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3" borderId="0" applyNumberFormat="0" applyBorder="0" applyAlignment="0" applyProtection="0"/>
    <xf numFmtId="9" fontId="0" fillId="0" borderId="0" applyFont="0" applyFill="0" applyBorder="0" applyAlignment="0" applyProtection="0"/>
  </cellStyleXfs>
  <cellXfs count="74">
    <xf numFmtId="0" fontId="0" fillId="0" borderId="0" xfId="0" applyAlignment="1">
      <alignment/>
    </xf>
    <xf numFmtId="0" fontId="1" fillId="0" borderId="0" xfId="0" applyFont="1" applyAlignment="1">
      <alignment/>
    </xf>
    <xf numFmtId="0" fontId="1" fillId="0" borderId="10" xfId="0" applyFont="1" applyBorder="1" applyAlignment="1">
      <alignment vertical="center" wrapText="1"/>
    </xf>
    <xf numFmtId="0" fontId="1" fillId="0" borderId="0" xfId="0" applyFont="1" applyAlignment="1">
      <alignment wrapText="1"/>
    </xf>
    <xf numFmtId="0" fontId="2" fillId="0" borderId="0" xfId="0" applyFont="1" applyAlignment="1">
      <alignment vertical="center"/>
    </xf>
    <xf numFmtId="0" fontId="2" fillId="0" borderId="0" xfId="0" applyFont="1" applyAlignment="1">
      <alignment horizontal="left" vertical="center" wrapText="1"/>
    </xf>
    <xf numFmtId="0" fontId="3" fillId="0" borderId="10" xfId="0" applyFont="1" applyBorder="1" applyAlignment="1">
      <alignment vertical="center" wrapText="1"/>
    </xf>
    <xf numFmtId="0" fontId="5" fillId="0" borderId="0" xfId="0" applyFont="1" applyAlignment="1">
      <alignment wrapText="1"/>
    </xf>
    <xf numFmtId="3" fontId="6" fillId="0" borderId="10" xfId="0" applyNumberFormat="1" applyFont="1" applyBorder="1" applyAlignment="1">
      <alignment horizontal="center" vertical="center" wrapText="1"/>
    </xf>
    <xf numFmtId="4"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1" fillId="0" borderId="0" xfId="0" applyFont="1" applyBorder="1" applyAlignment="1">
      <alignment/>
    </xf>
    <xf numFmtId="0" fontId="2" fillId="0" borderId="0" xfId="0" applyFont="1" applyBorder="1" applyAlignment="1">
      <alignment horizontal="left" vertical="center" wrapText="1"/>
    </xf>
    <xf numFmtId="0" fontId="9" fillId="0" borderId="0" xfId="0" applyFont="1" applyAlignment="1">
      <alignment vertical="top"/>
    </xf>
    <xf numFmtId="0" fontId="9" fillId="0" borderId="0" xfId="0" applyFont="1" applyBorder="1" applyAlignment="1">
      <alignment vertical="top"/>
    </xf>
    <xf numFmtId="2" fontId="4" fillId="0" borderId="10" xfId="0" applyNumberFormat="1" applyFont="1" applyBorder="1" applyAlignment="1">
      <alignment vertical="center" wrapText="1"/>
    </xf>
    <xf numFmtId="0" fontId="4" fillId="0" borderId="10" xfId="0" applyFont="1" applyBorder="1" applyAlignment="1">
      <alignment vertical="top" wrapText="1"/>
    </xf>
    <xf numFmtId="0" fontId="4" fillId="0" borderId="10" xfId="0" applyFont="1" applyBorder="1" applyAlignment="1">
      <alignment vertical="center" wrapText="1"/>
    </xf>
    <xf numFmtId="0" fontId="4" fillId="0" borderId="10" xfId="0" applyFont="1" applyFill="1" applyBorder="1" applyAlignment="1">
      <alignment vertical="center" wrapText="1"/>
    </xf>
    <xf numFmtId="0" fontId="12" fillId="0" borderId="0" xfId="0" applyFont="1" applyAlignment="1" quotePrefix="1">
      <alignment/>
    </xf>
    <xf numFmtId="2" fontId="11" fillId="0" borderId="0" xfId="0" applyNumberFormat="1" applyFont="1" applyAlignment="1" quotePrefix="1">
      <alignment vertical="center"/>
    </xf>
    <xf numFmtId="2" fontId="1" fillId="0" borderId="0" xfId="0" applyNumberFormat="1" applyFont="1" applyAlignment="1">
      <alignment vertical="center"/>
    </xf>
    <xf numFmtId="2" fontId="11" fillId="0" borderId="10" xfId="0" applyNumberFormat="1" applyFont="1" applyBorder="1" applyAlignment="1">
      <alignment vertical="center" wrapText="1"/>
    </xf>
    <xf numFmtId="0" fontId="11" fillId="0" borderId="10" xfId="0" applyFont="1" applyBorder="1" applyAlignment="1">
      <alignment vertical="center" wrapText="1"/>
    </xf>
    <xf numFmtId="0" fontId="11" fillId="0" borderId="10" xfId="0" applyFont="1" applyFill="1" applyBorder="1" applyAlignment="1">
      <alignment vertical="center" wrapText="1"/>
    </xf>
    <xf numFmtId="0" fontId="14" fillId="0" borderId="10" xfId="0" applyFont="1" applyBorder="1" applyAlignment="1">
      <alignment horizontal="justify" vertical="center" wrapText="1"/>
    </xf>
    <xf numFmtId="0" fontId="15" fillId="0" borderId="10" xfId="0" applyFont="1" applyBorder="1" applyAlignment="1">
      <alignment vertical="center" wrapText="1"/>
    </xf>
    <xf numFmtId="0" fontId="14" fillId="0" borderId="10" xfId="0" applyFont="1" applyBorder="1" applyAlignment="1">
      <alignment horizontal="left" vertical="center" wrapText="1"/>
    </xf>
    <xf numFmtId="0" fontId="11" fillId="0" borderId="10" xfId="0" applyFont="1" applyBorder="1" applyAlignment="1" quotePrefix="1">
      <alignment horizontal="center" vertical="center" wrapText="1"/>
    </xf>
    <xf numFmtId="0" fontId="18" fillId="0" borderId="10" xfId="0" applyFont="1" applyBorder="1" applyAlignment="1">
      <alignment horizontal="center" vertical="center" wrapText="1"/>
    </xf>
    <xf numFmtId="0" fontId="12" fillId="0" borderId="0" xfId="0" applyFont="1" applyAlignment="1">
      <alignment vertical="top"/>
    </xf>
    <xf numFmtId="0" fontId="20" fillId="0" borderId="0" xfId="0" applyFont="1" applyAlignment="1">
      <alignment horizontal="left" vertical="center" wrapText="1"/>
    </xf>
    <xf numFmtId="2" fontId="11" fillId="0" borderId="0" xfId="0" applyNumberFormat="1" applyFont="1" applyAlignment="1" quotePrefix="1">
      <alignment horizontal="justify" vertical="top" wrapText="1"/>
    </xf>
    <xf numFmtId="0" fontId="12" fillId="0" borderId="0" xfId="0" applyFont="1" applyAlignment="1">
      <alignment/>
    </xf>
    <xf numFmtId="2" fontId="21" fillId="0" borderId="10" xfId="0" applyNumberFormat="1" applyFont="1" applyBorder="1" applyAlignment="1">
      <alignment vertical="center" wrapText="1"/>
    </xf>
    <xf numFmtId="3" fontId="8" fillId="0" borderId="10" xfId="0" applyNumberFormat="1" applyFont="1" applyBorder="1" applyAlignment="1" quotePrefix="1">
      <alignment horizontal="center" vertical="center" wrapText="1"/>
    </xf>
    <xf numFmtId="3"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left" vertical="top"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6" xfId="0" applyFont="1" applyBorder="1" applyAlignment="1">
      <alignment horizontal="center" vertical="center" wrapText="1"/>
    </xf>
    <xf numFmtId="2" fontId="6" fillId="0" borderId="0" xfId="0" applyNumberFormat="1" applyFont="1" applyAlignment="1">
      <alignment horizontal="left" vertical="top" wrapText="1"/>
    </xf>
    <xf numFmtId="0" fontId="10" fillId="0" borderId="0" xfId="0" applyFont="1" applyAlignment="1">
      <alignment vertical="top" wrapText="1"/>
    </xf>
    <xf numFmtId="0" fontId="7" fillId="0" borderId="11" xfId="0" applyFont="1" applyBorder="1" applyAlignment="1">
      <alignment horizontal="center" textRotation="90" wrapText="1"/>
    </xf>
    <xf numFmtId="0" fontId="7" fillId="0" borderId="12" xfId="0" applyFont="1" applyBorder="1" applyAlignment="1">
      <alignment horizontal="center" textRotation="90" wrapText="1"/>
    </xf>
    <xf numFmtId="0" fontId="16" fillId="0" borderId="11" xfId="0" applyFont="1" applyBorder="1" applyAlignment="1">
      <alignment horizontal="center" textRotation="90" wrapText="1"/>
    </xf>
    <xf numFmtId="0" fontId="16" fillId="0" borderId="12" xfId="0" applyFont="1" applyBorder="1" applyAlignment="1">
      <alignment horizontal="center" textRotation="90"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11" fillId="0" borderId="0" xfId="0" applyNumberFormat="1" applyFont="1" applyAlignment="1">
      <alignment horizontal="justify" vertical="top" wrapText="1"/>
    </xf>
    <xf numFmtId="0" fontId="11" fillId="0" borderId="0" xfId="0" applyNumberFormat="1" applyFont="1" applyAlignment="1" quotePrefix="1">
      <alignment horizontal="justify" vertical="top" wrapText="1"/>
    </xf>
    <xf numFmtId="0" fontId="18" fillId="0" borderId="14" xfId="0" applyFont="1" applyBorder="1" applyAlignment="1">
      <alignment horizontal="center" vertical="center" wrapText="1"/>
    </xf>
    <xf numFmtId="0" fontId="18" fillId="0" borderId="16" xfId="0" applyFont="1" applyBorder="1" applyAlignment="1">
      <alignment horizontal="center" vertical="center" wrapText="1"/>
    </xf>
    <xf numFmtId="2" fontId="11" fillId="0" borderId="0" xfId="0" applyNumberFormat="1" applyFont="1" applyAlignment="1" quotePrefix="1">
      <alignment horizontal="left" vertical="top"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2" fontId="11" fillId="0" borderId="0" xfId="0" applyNumberFormat="1" applyFont="1" applyAlignment="1" quotePrefix="1">
      <alignment horizontal="justify" vertical="top" wrapText="1"/>
    </xf>
    <xf numFmtId="0" fontId="11" fillId="0" borderId="13" xfId="0" applyFont="1" applyBorder="1" applyAlignment="1">
      <alignment horizontal="justify" vertical="top" wrapText="1"/>
    </xf>
    <xf numFmtId="0" fontId="20" fillId="0" borderId="0" xfId="0" applyFont="1" applyAlignment="1" quotePrefix="1">
      <alignment horizontal="justify" vertical="top" wrapText="1"/>
    </xf>
    <xf numFmtId="0" fontId="20" fillId="0" borderId="0" xfId="0" applyFont="1" applyAlignment="1">
      <alignment horizontal="justify" vertical="top" wrapText="1"/>
    </xf>
    <xf numFmtId="0" fontId="19" fillId="0" borderId="11" xfId="0" applyFont="1" applyBorder="1" applyAlignment="1">
      <alignment horizontal="center" textRotation="90" wrapText="1"/>
    </xf>
    <xf numFmtId="0" fontId="19" fillId="0" borderId="12" xfId="0" applyFont="1" applyBorder="1" applyAlignment="1">
      <alignment horizontal="center" textRotation="90"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1"/>
  <sheetViews>
    <sheetView zoomScale="25" zoomScaleNormal="25" zoomScalePageLayoutView="0" workbookViewId="0" topLeftCell="G40">
      <selection activeCell="O63" sqref="O63"/>
    </sheetView>
  </sheetViews>
  <sheetFormatPr defaultColWidth="9.140625" defaultRowHeight="12.75"/>
  <cols>
    <col min="1" max="3" width="20.7109375" style="7" customWidth="1"/>
    <col min="4" max="4" width="138.7109375" style="3" customWidth="1"/>
    <col min="5" max="5" width="4.140625" style="3" hidden="1" customWidth="1"/>
    <col min="6" max="6" width="60.421875" style="3" customWidth="1"/>
    <col min="7" max="7" width="72.421875" style="3" customWidth="1"/>
    <col min="8" max="8" width="41.00390625" style="3" customWidth="1"/>
    <col min="9" max="9" width="32.421875" style="3" customWidth="1"/>
    <col min="10" max="10" width="45.00390625" style="3" customWidth="1"/>
    <col min="11" max="11" width="60.421875" style="3" customWidth="1"/>
    <col min="12" max="12" width="66.7109375" style="3" customWidth="1"/>
    <col min="13" max="13" width="145.57421875" style="3" customWidth="1"/>
    <col min="14" max="14" width="16.00390625" style="11" customWidth="1"/>
    <col min="15" max="16384" width="9.140625" style="1" customWidth="1"/>
  </cols>
  <sheetData>
    <row r="1" spans="1:13" ht="99" customHeight="1">
      <c r="A1" s="43" t="s">
        <v>76</v>
      </c>
      <c r="B1" s="44"/>
      <c r="C1" s="44"/>
      <c r="D1" s="44"/>
      <c r="E1" s="44"/>
      <c r="F1" s="44"/>
      <c r="G1" s="44"/>
      <c r="H1" s="44"/>
      <c r="I1" s="44"/>
      <c r="J1" s="44"/>
      <c r="K1" s="44"/>
      <c r="L1" s="44"/>
      <c r="M1" s="45"/>
    </row>
    <row r="2" spans="1:13" ht="255" customHeight="1">
      <c r="A2" s="52" t="s">
        <v>39</v>
      </c>
      <c r="B2" s="54" t="s">
        <v>40</v>
      </c>
      <c r="C2" s="54" t="s">
        <v>41</v>
      </c>
      <c r="D2" s="56" t="s">
        <v>0</v>
      </c>
      <c r="E2" s="6"/>
      <c r="F2" s="38" t="s">
        <v>79</v>
      </c>
      <c r="G2" s="38" t="s">
        <v>78</v>
      </c>
      <c r="H2" s="48" t="s">
        <v>77</v>
      </c>
      <c r="I2" s="49"/>
      <c r="J2" s="38" t="s">
        <v>106</v>
      </c>
      <c r="K2" s="38" t="s">
        <v>107</v>
      </c>
      <c r="L2" s="38" t="s">
        <v>105</v>
      </c>
      <c r="M2" s="40" t="s">
        <v>47</v>
      </c>
    </row>
    <row r="3" spans="1:13" ht="45" customHeight="1">
      <c r="A3" s="53"/>
      <c r="B3" s="55"/>
      <c r="C3" s="55"/>
      <c r="D3" s="57"/>
      <c r="E3" s="6"/>
      <c r="F3" s="39"/>
      <c r="G3" s="39"/>
      <c r="H3" s="28" t="s">
        <v>81</v>
      </c>
      <c r="I3" s="28" t="s">
        <v>80</v>
      </c>
      <c r="J3" s="39"/>
      <c r="K3" s="39"/>
      <c r="L3" s="39"/>
      <c r="M3" s="41"/>
    </row>
    <row r="4" spans="1:13" ht="189.75" customHeight="1">
      <c r="A4" s="10">
        <v>1</v>
      </c>
      <c r="B4" s="10">
        <v>3</v>
      </c>
      <c r="C4" s="10">
        <v>98</v>
      </c>
      <c r="D4" s="15" t="s">
        <v>52</v>
      </c>
      <c r="E4" s="2"/>
      <c r="F4" s="8">
        <v>50000000</v>
      </c>
      <c r="G4" s="8">
        <f aca="true" t="shared" si="0" ref="G4:G48">F4*1.285</f>
        <v>64249999.99999999</v>
      </c>
      <c r="H4" s="9">
        <v>71.45</v>
      </c>
      <c r="I4" s="8">
        <v>71</v>
      </c>
      <c r="J4" s="8">
        <f>ROUNDDOWN(I4*1.098,0)</f>
        <v>77</v>
      </c>
      <c r="K4" s="8">
        <f>ROUNDDOWN(J4*1.078,0)</f>
        <v>83</v>
      </c>
      <c r="L4" s="8">
        <f>ROUNDDOWN(K4*1.072,0)</f>
        <v>88</v>
      </c>
      <c r="M4" s="25" t="s">
        <v>53</v>
      </c>
    </row>
    <row r="5" spans="1:13" ht="57" customHeight="1">
      <c r="A5" s="10">
        <v>2</v>
      </c>
      <c r="B5" s="10">
        <v>5</v>
      </c>
      <c r="C5" s="10" t="s">
        <v>22</v>
      </c>
      <c r="D5" s="17" t="s">
        <v>54</v>
      </c>
      <c r="E5" s="2"/>
      <c r="F5" s="8">
        <v>50000000</v>
      </c>
      <c r="G5" s="8">
        <f t="shared" si="0"/>
        <v>64249999.99999999</v>
      </c>
      <c r="H5" s="9">
        <v>71.45</v>
      </c>
      <c r="I5" s="8">
        <v>71</v>
      </c>
      <c r="J5" s="8">
        <f aca="true" t="shared" si="1" ref="J5:J48">ROUNDDOWN(I5*1.098,0)</f>
        <v>77</v>
      </c>
      <c r="K5" s="8">
        <f aca="true" t="shared" si="2" ref="K5:K48">ROUNDDOWN(J5*1.078,0)</f>
        <v>83</v>
      </c>
      <c r="L5" s="8">
        <f aca="true" t="shared" si="3" ref="L5:L48">ROUNDDOWN(K5*1.072,0)</f>
        <v>88</v>
      </c>
      <c r="M5" s="26" t="s">
        <v>9</v>
      </c>
    </row>
    <row r="6" spans="1:13" ht="51" customHeight="1">
      <c r="A6" s="10">
        <v>3</v>
      </c>
      <c r="B6" s="10">
        <v>7</v>
      </c>
      <c r="C6" s="10" t="s">
        <v>22</v>
      </c>
      <c r="D6" s="17" t="s">
        <v>29</v>
      </c>
      <c r="E6" s="2"/>
      <c r="F6" s="8">
        <v>50000000</v>
      </c>
      <c r="G6" s="8">
        <f t="shared" si="0"/>
        <v>64249999.99999999</v>
      </c>
      <c r="H6" s="9">
        <v>71.45</v>
      </c>
      <c r="I6" s="8">
        <v>71</v>
      </c>
      <c r="J6" s="8">
        <f t="shared" si="1"/>
        <v>77</v>
      </c>
      <c r="K6" s="8">
        <f t="shared" si="2"/>
        <v>83</v>
      </c>
      <c r="L6" s="8">
        <f t="shared" si="3"/>
        <v>88</v>
      </c>
      <c r="M6" s="26" t="s">
        <v>9</v>
      </c>
    </row>
    <row r="7" spans="1:13" ht="55.5" customHeight="1">
      <c r="A7" s="10">
        <v>4</v>
      </c>
      <c r="B7" s="10">
        <v>8</v>
      </c>
      <c r="C7" s="10" t="s">
        <v>23</v>
      </c>
      <c r="D7" s="17" t="s">
        <v>15</v>
      </c>
      <c r="E7" s="2"/>
      <c r="F7" s="8">
        <v>50000000</v>
      </c>
      <c r="G7" s="8">
        <f t="shared" si="0"/>
        <v>64249999.99999999</v>
      </c>
      <c r="H7" s="9">
        <v>71.45</v>
      </c>
      <c r="I7" s="8">
        <v>71</v>
      </c>
      <c r="J7" s="8">
        <f t="shared" si="1"/>
        <v>77</v>
      </c>
      <c r="K7" s="8">
        <f t="shared" si="2"/>
        <v>83</v>
      </c>
      <c r="L7" s="8">
        <f t="shared" si="3"/>
        <v>88</v>
      </c>
      <c r="M7" s="26" t="s">
        <v>9</v>
      </c>
    </row>
    <row r="8" spans="1:13" ht="58.5" customHeight="1">
      <c r="A8" s="10">
        <v>5</v>
      </c>
      <c r="B8" s="10">
        <v>14</v>
      </c>
      <c r="C8" s="10" t="s">
        <v>23</v>
      </c>
      <c r="D8" s="17" t="s">
        <v>36</v>
      </c>
      <c r="E8" s="2"/>
      <c r="F8" s="8">
        <v>50000000</v>
      </c>
      <c r="G8" s="8">
        <f t="shared" si="0"/>
        <v>64249999.99999999</v>
      </c>
      <c r="H8" s="9">
        <v>71.45</v>
      </c>
      <c r="I8" s="8">
        <v>71</v>
      </c>
      <c r="J8" s="8">
        <f t="shared" si="1"/>
        <v>77</v>
      </c>
      <c r="K8" s="8">
        <f t="shared" si="2"/>
        <v>83</v>
      </c>
      <c r="L8" s="8">
        <f t="shared" si="3"/>
        <v>88</v>
      </c>
      <c r="M8" s="26" t="s">
        <v>9</v>
      </c>
    </row>
    <row r="9" spans="1:13" ht="84.75" customHeight="1">
      <c r="A9" s="10">
        <v>6</v>
      </c>
      <c r="B9" s="10">
        <v>28</v>
      </c>
      <c r="C9" s="10" t="s">
        <v>24</v>
      </c>
      <c r="D9" s="17" t="s">
        <v>42</v>
      </c>
      <c r="E9" s="2"/>
      <c r="F9" s="8">
        <v>50000000</v>
      </c>
      <c r="G9" s="8">
        <f t="shared" si="0"/>
        <v>64249999.99999999</v>
      </c>
      <c r="H9" s="9">
        <v>71.45</v>
      </c>
      <c r="I9" s="8">
        <v>71</v>
      </c>
      <c r="J9" s="8">
        <f t="shared" si="1"/>
        <v>77</v>
      </c>
      <c r="K9" s="8">
        <f t="shared" si="2"/>
        <v>83</v>
      </c>
      <c r="L9" s="8">
        <f t="shared" si="3"/>
        <v>88</v>
      </c>
      <c r="M9" s="26" t="s">
        <v>9</v>
      </c>
    </row>
    <row r="10" spans="1:13" ht="60" customHeight="1">
      <c r="A10" s="10">
        <v>7</v>
      </c>
      <c r="B10" s="10">
        <v>29</v>
      </c>
      <c r="C10" s="10">
        <v>100</v>
      </c>
      <c r="D10" s="17" t="s">
        <v>55</v>
      </c>
      <c r="E10" s="2"/>
      <c r="F10" s="8">
        <v>200000000</v>
      </c>
      <c r="G10" s="8">
        <f t="shared" si="0"/>
        <v>256999999.99999997</v>
      </c>
      <c r="H10" s="9">
        <v>285.78</v>
      </c>
      <c r="I10" s="8">
        <v>285</v>
      </c>
      <c r="J10" s="8">
        <f t="shared" si="1"/>
        <v>312</v>
      </c>
      <c r="K10" s="8">
        <f t="shared" si="2"/>
        <v>336</v>
      </c>
      <c r="L10" s="8">
        <f t="shared" si="3"/>
        <v>360</v>
      </c>
      <c r="M10" s="26" t="s">
        <v>16</v>
      </c>
    </row>
    <row r="11" spans="1:13" ht="87">
      <c r="A11" s="10">
        <v>8</v>
      </c>
      <c r="B11" s="10">
        <v>30</v>
      </c>
      <c r="C11" s="10">
        <v>101</v>
      </c>
      <c r="D11" s="17" t="s">
        <v>30</v>
      </c>
      <c r="E11" s="2"/>
      <c r="F11" s="8">
        <v>750000000</v>
      </c>
      <c r="G11" s="8">
        <f t="shared" si="0"/>
        <v>963749999.9999999</v>
      </c>
      <c r="H11" s="9">
        <v>1071.69</v>
      </c>
      <c r="I11" s="8">
        <v>1071</v>
      </c>
      <c r="J11" s="8">
        <f t="shared" si="1"/>
        <v>1175</v>
      </c>
      <c r="K11" s="8">
        <f t="shared" si="2"/>
        <v>1266</v>
      </c>
      <c r="L11" s="8">
        <f t="shared" si="3"/>
        <v>1357</v>
      </c>
      <c r="M11" s="26" t="s">
        <v>56</v>
      </c>
    </row>
    <row r="12" spans="1:13" ht="89.25" customHeight="1">
      <c r="A12" s="10">
        <v>9</v>
      </c>
      <c r="B12" s="10">
        <v>32</v>
      </c>
      <c r="C12" s="10" t="s">
        <v>25</v>
      </c>
      <c r="D12" s="18" t="s">
        <v>48</v>
      </c>
      <c r="E12" s="2"/>
      <c r="F12" s="8">
        <v>100000000</v>
      </c>
      <c r="G12" s="8">
        <f t="shared" si="0"/>
        <v>128499999.99999999</v>
      </c>
      <c r="H12" s="9">
        <v>142.89</v>
      </c>
      <c r="I12" s="8">
        <v>142</v>
      </c>
      <c r="J12" s="8">
        <f t="shared" si="1"/>
        <v>155</v>
      </c>
      <c r="K12" s="8">
        <f t="shared" si="2"/>
        <v>167</v>
      </c>
      <c r="L12" s="8">
        <f t="shared" si="3"/>
        <v>179</v>
      </c>
      <c r="M12" s="26" t="s">
        <v>17</v>
      </c>
    </row>
    <row r="13" spans="1:13" ht="89.25" customHeight="1">
      <c r="A13" s="10">
        <v>10</v>
      </c>
      <c r="B13" s="10">
        <v>37</v>
      </c>
      <c r="C13" s="10" t="s">
        <v>26</v>
      </c>
      <c r="D13" s="18" t="s">
        <v>18</v>
      </c>
      <c r="E13" s="2"/>
      <c r="F13" s="8">
        <v>200000000</v>
      </c>
      <c r="G13" s="8">
        <f t="shared" si="0"/>
        <v>256999999.99999997</v>
      </c>
      <c r="H13" s="9">
        <v>285.78</v>
      </c>
      <c r="I13" s="8">
        <v>285</v>
      </c>
      <c r="J13" s="8">
        <f t="shared" si="1"/>
        <v>312</v>
      </c>
      <c r="K13" s="8">
        <f t="shared" si="2"/>
        <v>336</v>
      </c>
      <c r="L13" s="8">
        <f t="shared" si="3"/>
        <v>360</v>
      </c>
      <c r="M13" s="26"/>
    </row>
    <row r="14" spans="1:13" ht="78" customHeight="1">
      <c r="A14" s="10">
        <v>11</v>
      </c>
      <c r="B14" s="10">
        <v>38</v>
      </c>
      <c r="C14" s="10" t="s">
        <v>26</v>
      </c>
      <c r="D14" s="18" t="s">
        <v>49</v>
      </c>
      <c r="E14" s="2"/>
      <c r="F14" s="8">
        <v>200000000</v>
      </c>
      <c r="G14" s="8">
        <f t="shared" si="0"/>
        <v>256999999.99999997</v>
      </c>
      <c r="H14" s="9">
        <v>285.78</v>
      </c>
      <c r="I14" s="8">
        <v>285</v>
      </c>
      <c r="J14" s="8">
        <f t="shared" si="1"/>
        <v>312</v>
      </c>
      <c r="K14" s="8">
        <f t="shared" si="2"/>
        <v>336</v>
      </c>
      <c r="L14" s="8">
        <f t="shared" si="3"/>
        <v>360</v>
      </c>
      <c r="M14" s="26"/>
    </row>
    <row r="15" spans="1:13" ht="78" customHeight="1">
      <c r="A15" s="10">
        <v>12</v>
      </c>
      <c r="B15" s="10">
        <v>39</v>
      </c>
      <c r="C15" s="10" t="s">
        <v>25</v>
      </c>
      <c r="D15" s="18" t="s">
        <v>1</v>
      </c>
      <c r="E15" s="2"/>
      <c r="F15" s="8">
        <v>100000000</v>
      </c>
      <c r="G15" s="8">
        <f t="shared" si="0"/>
        <v>128499999.99999999</v>
      </c>
      <c r="H15" s="9">
        <v>142.89</v>
      </c>
      <c r="I15" s="8">
        <v>142</v>
      </c>
      <c r="J15" s="8">
        <f t="shared" si="1"/>
        <v>155</v>
      </c>
      <c r="K15" s="8">
        <f t="shared" si="2"/>
        <v>167</v>
      </c>
      <c r="L15" s="8">
        <f t="shared" si="3"/>
        <v>179</v>
      </c>
      <c r="M15" s="26" t="s">
        <v>17</v>
      </c>
    </row>
    <row r="16" spans="1:13" ht="108.75" customHeight="1">
      <c r="A16" s="10">
        <v>13</v>
      </c>
      <c r="B16" s="10">
        <v>41</v>
      </c>
      <c r="C16" s="10" t="s">
        <v>27</v>
      </c>
      <c r="D16" s="18" t="s">
        <v>43</v>
      </c>
      <c r="E16" s="2"/>
      <c r="F16" s="8">
        <v>100000000</v>
      </c>
      <c r="G16" s="8">
        <f t="shared" si="0"/>
        <v>128499999.99999999</v>
      </c>
      <c r="H16" s="9">
        <v>142.89</v>
      </c>
      <c r="I16" s="8">
        <v>142</v>
      </c>
      <c r="J16" s="8">
        <f t="shared" si="1"/>
        <v>155</v>
      </c>
      <c r="K16" s="8">
        <f t="shared" si="2"/>
        <v>167</v>
      </c>
      <c r="L16" s="8">
        <f t="shared" si="3"/>
        <v>179</v>
      </c>
      <c r="M16" s="26" t="s">
        <v>9</v>
      </c>
    </row>
    <row r="17" spans="1:13" ht="108.75" customHeight="1">
      <c r="A17" s="10">
        <v>14</v>
      </c>
      <c r="B17" s="10">
        <v>52</v>
      </c>
      <c r="C17" s="10" t="s">
        <v>26</v>
      </c>
      <c r="D17" s="18" t="s">
        <v>19</v>
      </c>
      <c r="E17" s="2"/>
      <c r="F17" s="8">
        <v>200000000</v>
      </c>
      <c r="G17" s="8">
        <f t="shared" si="0"/>
        <v>256999999.99999997</v>
      </c>
      <c r="H17" s="9">
        <v>285.78</v>
      </c>
      <c r="I17" s="8">
        <v>285</v>
      </c>
      <c r="J17" s="8">
        <f t="shared" si="1"/>
        <v>312</v>
      </c>
      <c r="K17" s="8">
        <f t="shared" si="2"/>
        <v>336</v>
      </c>
      <c r="L17" s="8">
        <f t="shared" si="3"/>
        <v>360</v>
      </c>
      <c r="M17" s="26"/>
    </row>
    <row r="18" spans="1:13" ht="60" customHeight="1">
      <c r="A18" s="10">
        <v>15</v>
      </c>
      <c r="B18" s="10">
        <v>56</v>
      </c>
      <c r="C18" s="10">
        <v>103</v>
      </c>
      <c r="D18" s="17" t="s">
        <v>20</v>
      </c>
      <c r="E18" s="2"/>
      <c r="F18" s="8">
        <v>100000000</v>
      </c>
      <c r="G18" s="8">
        <f t="shared" si="0"/>
        <v>128499999.99999999</v>
      </c>
      <c r="H18" s="9">
        <v>142.89</v>
      </c>
      <c r="I18" s="8">
        <v>142</v>
      </c>
      <c r="J18" s="8">
        <f t="shared" si="1"/>
        <v>155</v>
      </c>
      <c r="K18" s="8">
        <f t="shared" si="2"/>
        <v>167</v>
      </c>
      <c r="L18" s="8">
        <f t="shared" si="3"/>
        <v>179</v>
      </c>
      <c r="M18" s="26" t="s">
        <v>9</v>
      </c>
    </row>
    <row r="19" spans="1:13" ht="69" customHeight="1">
      <c r="A19" s="10">
        <v>16</v>
      </c>
      <c r="B19" s="10">
        <v>57</v>
      </c>
      <c r="C19" s="10">
        <v>103</v>
      </c>
      <c r="D19" s="17" t="s">
        <v>50</v>
      </c>
      <c r="E19" s="2"/>
      <c r="F19" s="8">
        <v>100000000</v>
      </c>
      <c r="G19" s="8">
        <f t="shared" si="0"/>
        <v>128499999.99999999</v>
      </c>
      <c r="H19" s="9">
        <v>142.89</v>
      </c>
      <c r="I19" s="8">
        <v>142</v>
      </c>
      <c r="J19" s="8">
        <f t="shared" si="1"/>
        <v>155</v>
      </c>
      <c r="K19" s="8">
        <f t="shared" si="2"/>
        <v>167</v>
      </c>
      <c r="L19" s="8">
        <f t="shared" si="3"/>
        <v>179</v>
      </c>
      <c r="M19" s="26" t="s">
        <v>9</v>
      </c>
    </row>
    <row r="20" spans="1:13" ht="75" customHeight="1">
      <c r="A20" s="10">
        <v>17</v>
      </c>
      <c r="B20" s="10">
        <v>59</v>
      </c>
      <c r="C20" s="10">
        <v>103</v>
      </c>
      <c r="D20" s="17" t="s">
        <v>7</v>
      </c>
      <c r="E20" s="2"/>
      <c r="F20" s="8">
        <v>100000000</v>
      </c>
      <c r="G20" s="8">
        <f t="shared" si="0"/>
        <v>128499999.99999999</v>
      </c>
      <c r="H20" s="9">
        <v>142.89</v>
      </c>
      <c r="I20" s="8">
        <v>142</v>
      </c>
      <c r="J20" s="8">
        <f t="shared" si="1"/>
        <v>155</v>
      </c>
      <c r="K20" s="8">
        <f t="shared" si="2"/>
        <v>167</v>
      </c>
      <c r="L20" s="8">
        <f t="shared" si="3"/>
        <v>179</v>
      </c>
      <c r="M20" s="26" t="s">
        <v>9</v>
      </c>
    </row>
    <row r="21" spans="1:13" ht="70.5">
      <c r="A21" s="10">
        <v>18</v>
      </c>
      <c r="B21" s="10">
        <v>60</v>
      </c>
      <c r="C21" s="10">
        <v>103</v>
      </c>
      <c r="D21" s="17" t="s">
        <v>44</v>
      </c>
      <c r="E21" s="2"/>
      <c r="F21" s="8">
        <v>100000000</v>
      </c>
      <c r="G21" s="8">
        <f t="shared" si="0"/>
        <v>128499999.99999999</v>
      </c>
      <c r="H21" s="9">
        <v>142.89</v>
      </c>
      <c r="I21" s="8">
        <v>142</v>
      </c>
      <c r="J21" s="8">
        <f t="shared" si="1"/>
        <v>155</v>
      </c>
      <c r="K21" s="8">
        <f t="shared" si="2"/>
        <v>167</v>
      </c>
      <c r="L21" s="8">
        <f t="shared" si="3"/>
        <v>179</v>
      </c>
      <c r="M21" s="26" t="s">
        <v>9</v>
      </c>
    </row>
    <row r="22" spans="1:13" ht="72" customHeight="1">
      <c r="A22" s="10">
        <v>19</v>
      </c>
      <c r="B22" s="10">
        <v>63</v>
      </c>
      <c r="C22" s="10">
        <v>104</v>
      </c>
      <c r="D22" s="18" t="s">
        <v>10</v>
      </c>
      <c r="E22" s="2"/>
      <c r="F22" s="8">
        <v>500000000</v>
      </c>
      <c r="G22" s="8">
        <f t="shared" si="0"/>
        <v>642500000</v>
      </c>
      <c r="H22" s="9">
        <v>714.46</v>
      </c>
      <c r="I22" s="8">
        <v>714</v>
      </c>
      <c r="J22" s="8">
        <f t="shared" si="1"/>
        <v>783</v>
      </c>
      <c r="K22" s="8">
        <f t="shared" si="2"/>
        <v>844</v>
      </c>
      <c r="L22" s="8">
        <f t="shared" si="3"/>
        <v>904</v>
      </c>
      <c r="M22" s="26"/>
    </row>
    <row r="23" spans="1:13" ht="45">
      <c r="A23" s="10">
        <v>20</v>
      </c>
      <c r="B23" s="10">
        <v>64</v>
      </c>
      <c r="C23" s="10">
        <v>104</v>
      </c>
      <c r="D23" s="18" t="s">
        <v>37</v>
      </c>
      <c r="E23" s="2"/>
      <c r="F23" s="8">
        <v>100000000</v>
      </c>
      <c r="G23" s="8">
        <f t="shared" si="0"/>
        <v>128499999.99999999</v>
      </c>
      <c r="H23" s="9">
        <v>142.89</v>
      </c>
      <c r="I23" s="8">
        <v>142</v>
      </c>
      <c r="J23" s="8">
        <f t="shared" si="1"/>
        <v>155</v>
      </c>
      <c r="K23" s="8">
        <f t="shared" si="2"/>
        <v>167</v>
      </c>
      <c r="L23" s="8">
        <f t="shared" si="3"/>
        <v>179</v>
      </c>
      <c r="M23" s="26" t="s">
        <v>9</v>
      </c>
    </row>
    <row r="24" spans="1:13" ht="75" customHeight="1">
      <c r="A24" s="10">
        <v>21</v>
      </c>
      <c r="B24" s="10">
        <v>65</v>
      </c>
      <c r="C24" s="10">
        <v>104</v>
      </c>
      <c r="D24" s="18" t="s">
        <v>21</v>
      </c>
      <c r="E24" s="2"/>
      <c r="F24" s="8">
        <v>100000000</v>
      </c>
      <c r="G24" s="8">
        <f t="shared" si="0"/>
        <v>128499999.99999999</v>
      </c>
      <c r="H24" s="9">
        <v>142.89</v>
      </c>
      <c r="I24" s="8">
        <v>142</v>
      </c>
      <c r="J24" s="8">
        <f t="shared" si="1"/>
        <v>155</v>
      </c>
      <c r="K24" s="8">
        <f t="shared" si="2"/>
        <v>167</v>
      </c>
      <c r="L24" s="8">
        <f t="shared" si="3"/>
        <v>179</v>
      </c>
      <c r="M24" s="26" t="s">
        <v>9</v>
      </c>
    </row>
    <row r="25" spans="1:13" ht="45">
      <c r="A25" s="10">
        <v>22</v>
      </c>
      <c r="B25" s="10">
        <v>68</v>
      </c>
      <c r="C25" s="10">
        <v>104</v>
      </c>
      <c r="D25" s="18" t="s">
        <v>11</v>
      </c>
      <c r="E25" s="2"/>
      <c r="F25" s="8">
        <v>500000000</v>
      </c>
      <c r="G25" s="8">
        <f t="shared" si="0"/>
        <v>642500000</v>
      </c>
      <c r="H25" s="9">
        <v>714.46</v>
      </c>
      <c r="I25" s="8">
        <v>714</v>
      </c>
      <c r="J25" s="8">
        <f t="shared" si="1"/>
        <v>783</v>
      </c>
      <c r="K25" s="8">
        <f t="shared" si="2"/>
        <v>844</v>
      </c>
      <c r="L25" s="8">
        <f t="shared" si="3"/>
        <v>904</v>
      </c>
      <c r="M25" s="26"/>
    </row>
    <row r="26" spans="1:13" ht="109.5" customHeight="1">
      <c r="A26" s="10">
        <v>23</v>
      </c>
      <c r="B26" s="10">
        <v>69</v>
      </c>
      <c r="C26" s="10">
        <v>104</v>
      </c>
      <c r="D26" s="18" t="s">
        <v>58</v>
      </c>
      <c r="E26" s="2"/>
      <c r="F26" s="8">
        <v>500000000</v>
      </c>
      <c r="G26" s="8">
        <f t="shared" si="0"/>
        <v>642500000</v>
      </c>
      <c r="H26" s="9">
        <v>714.46</v>
      </c>
      <c r="I26" s="8">
        <v>714</v>
      </c>
      <c r="J26" s="8">
        <f t="shared" si="1"/>
        <v>783</v>
      </c>
      <c r="K26" s="8">
        <f t="shared" si="2"/>
        <v>844</v>
      </c>
      <c r="L26" s="8">
        <f t="shared" si="3"/>
        <v>904</v>
      </c>
      <c r="M26" s="26"/>
    </row>
    <row r="27" spans="1:13" ht="76.5" customHeight="1">
      <c r="A27" s="10">
        <v>24</v>
      </c>
      <c r="B27" s="10">
        <v>71</v>
      </c>
      <c r="C27" s="10">
        <v>104</v>
      </c>
      <c r="D27" s="18" t="s">
        <v>12</v>
      </c>
      <c r="E27" s="2"/>
      <c r="F27" s="8">
        <v>500000000</v>
      </c>
      <c r="G27" s="8">
        <f t="shared" si="0"/>
        <v>642500000</v>
      </c>
      <c r="H27" s="9">
        <v>714.46</v>
      </c>
      <c r="I27" s="8">
        <v>714</v>
      </c>
      <c r="J27" s="8">
        <f t="shared" si="1"/>
        <v>783</v>
      </c>
      <c r="K27" s="8">
        <f t="shared" si="2"/>
        <v>844</v>
      </c>
      <c r="L27" s="8">
        <f t="shared" si="3"/>
        <v>904</v>
      </c>
      <c r="M27" s="26"/>
    </row>
    <row r="28" spans="1:13" ht="69" customHeight="1">
      <c r="A28" s="10">
        <v>25</v>
      </c>
      <c r="B28" s="10">
        <v>72</v>
      </c>
      <c r="C28" s="10">
        <v>104</v>
      </c>
      <c r="D28" s="17" t="s">
        <v>13</v>
      </c>
      <c r="E28" s="2"/>
      <c r="F28" s="8">
        <v>500000000</v>
      </c>
      <c r="G28" s="8">
        <f t="shared" si="0"/>
        <v>642500000</v>
      </c>
      <c r="H28" s="9">
        <v>714.46</v>
      </c>
      <c r="I28" s="8">
        <v>714</v>
      </c>
      <c r="J28" s="8">
        <f t="shared" si="1"/>
        <v>783</v>
      </c>
      <c r="K28" s="8">
        <f t="shared" si="2"/>
        <v>844</v>
      </c>
      <c r="L28" s="8">
        <f t="shared" si="3"/>
        <v>904</v>
      </c>
      <c r="M28" s="26"/>
    </row>
    <row r="29" spans="1:13" ht="99" customHeight="1">
      <c r="A29" s="10">
        <v>26</v>
      </c>
      <c r="B29" s="10">
        <v>73</v>
      </c>
      <c r="C29" s="10">
        <v>104</v>
      </c>
      <c r="D29" s="17" t="s">
        <v>59</v>
      </c>
      <c r="E29" s="2"/>
      <c r="F29" s="8">
        <v>500000000</v>
      </c>
      <c r="G29" s="8">
        <f t="shared" si="0"/>
        <v>642500000</v>
      </c>
      <c r="H29" s="9">
        <v>714.46</v>
      </c>
      <c r="I29" s="8">
        <v>714</v>
      </c>
      <c r="J29" s="8">
        <f t="shared" si="1"/>
        <v>783</v>
      </c>
      <c r="K29" s="8">
        <f t="shared" si="2"/>
        <v>844</v>
      </c>
      <c r="L29" s="8">
        <f t="shared" si="3"/>
        <v>904</v>
      </c>
      <c r="M29" s="26"/>
    </row>
    <row r="30" spans="1:13" ht="99" customHeight="1">
      <c r="A30" s="10">
        <v>27</v>
      </c>
      <c r="B30" s="10">
        <v>74</v>
      </c>
      <c r="C30" s="10">
        <v>104</v>
      </c>
      <c r="D30" s="17" t="s">
        <v>51</v>
      </c>
      <c r="E30" s="2"/>
      <c r="F30" s="8">
        <v>500000000</v>
      </c>
      <c r="G30" s="8">
        <f t="shared" si="0"/>
        <v>642500000</v>
      </c>
      <c r="H30" s="9">
        <v>714.46</v>
      </c>
      <c r="I30" s="8">
        <v>714</v>
      </c>
      <c r="J30" s="8">
        <f t="shared" si="1"/>
        <v>783</v>
      </c>
      <c r="K30" s="8">
        <f t="shared" si="2"/>
        <v>844</v>
      </c>
      <c r="L30" s="8">
        <f t="shared" si="3"/>
        <v>904</v>
      </c>
      <c r="M30" s="26"/>
    </row>
    <row r="31" spans="1:13" ht="60" customHeight="1">
      <c r="A31" s="10">
        <v>28</v>
      </c>
      <c r="B31" s="10">
        <v>75</v>
      </c>
      <c r="C31" s="10">
        <v>104</v>
      </c>
      <c r="D31" s="17" t="s">
        <v>2</v>
      </c>
      <c r="E31" s="2"/>
      <c r="F31" s="8">
        <v>500000000</v>
      </c>
      <c r="G31" s="8">
        <f t="shared" si="0"/>
        <v>642500000</v>
      </c>
      <c r="H31" s="9">
        <v>714.46</v>
      </c>
      <c r="I31" s="8">
        <v>714</v>
      </c>
      <c r="J31" s="8">
        <f t="shared" si="1"/>
        <v>783</v>
      </c>
      <c r="K31" s="8">
        <f t="shared" si="2"/>
        <v>844</v>
      </c>
      <c r="L31" s="8">
        <f t="shared" si="3"/>
        <v>904</v>
      </c>
      <c r="M31" s="26"/>
    </row>
    <row r="32" spans="1:13" ht="78" customHeight="1">
      <c r="A32" s="10">
        <v>29</v>
      </c>
      <c r="B32" s="10">
        <v>76</v>
      </c>
      <c r="C32" s="10">
        <v>104</v>
      </c>
      <c r="D32" s="17" t="s">
        <v>35</v>
      </c>
      <c r="E32" s="2"/>
      <c r="F32" s="8">
        <v>500000000</v>
      </c>
      <c r="G32" s="8">
        <f t="shared" si="0"/>
        <v>642500000</v>
      </c>
      <c r="H32" s="9">
        <v>714.46</v>
      </c>
      <c r="I32" s="8">
        <v>714</v>
      </c>
      <c r="J32" s="8">
        <f t="shared" si="1"/>
        <v>783</v>
      </c>
      <c r="K32" s="8">
        <f t="shared" si="2"/>
        <v>844</v>
      </c>
      <c r="L32" s="8">
        <f t="shared" si="3"/>
        <v>904</v>
      </c>
      <c r="M32" s="26"/>
    </row>
    <row r="33" spans="1:13" ht="60" customHeight="1">
      <c r="A33" s="10">
        <v>30</v>
      </c>
      <c r="B33" s="10">
        <v>77</v>
      </c>
      <c r="C33" s="10" t="s">
        <v>69</v>
      </c>
      <c r="D33" s="17" t="s">
        <v>31</v>
      </c>
      <c r="E33" s="2"/>
      <c r="F33" s="8">
        <v>500000000</v>
      </c>
      <c r="G33" s="8">
        <f t="shared" si="0"/>
        <v>642500000</v>
      </c>
      <c r="H33" s="9">
        <v>714.46</v>
      </c>
      <c r="I33" s="8">
        <v>714</v>
      </c>
      <c r="J33" s="8">
        <f t="shared" si="1"/>
        <v>783</v>
      </c>
      <c r="K33" s="8">
        <f t="shared" si="2"/>
        <v>844</v>
      </c>
      <c r="L33" s="8">
        <f t="shared" si="3"/>
        <v>904</v>
      </c>
      <c r="M33" s="26"/>
    </row>
    <row r="34" spans="1:13" ht="128.25" customHeight="1">
      <c r="A34" s="10">
        <v>31</v>
      </c>
      <c r="B34" s="10" t="s">
        <v>3</v>
      </c>
      <c r="C34" s="10" t="s">
        <v>70</v>
      </c>
      <c r="D34" s="17" t="s">
        <v>38</v>
      </c>
      <c r="E34" s="2"/>
      <c r="F34" s="8">
        <v>50000000</v>
      </c>
      <c r="G34" s="8">
        <f t="shared" si="0"/>
        <v>64249999.99999999</v>
      </c>
      <c r="H34" s="9">
        <v>71.45</v>
      </c>
      <c r="I34" s="8">
        <v>71</v>
      </c>
      <c r="J34" s="8">
        <f t="shared" si="1"/>
        <v>77</v>
      </c>
      <c r="K34" s="8">
        <f t="shared" si="2"/>
        <v>83</v>
      </c>
      <c r="L34" s="8">
        <f t="shared" si="3"/>
        <v>88</v>
      </c>
      <c r="M34" s="27" t="s">
        <v>60</v>
      </c>
    </row>
    <row r="35" spans="1:13" ht="70.5" customHeight="1">
      <c r="A35" s="10">
        <v>32</v>
      </c>
      <c r="B35" s="10" t="s">
        <v>4</v>
      </c>
      <c r="C35" s="10" t="s">
        <v>69</v>
      </c>
      <c r="D35" s="17" t="s">
        <v>5</v>
      </c>
      <c r="E35" s="2"/>
      <c r="F35" s="8">
        <v>500000000</v>
      </c>
      <c r="G35" s="8">
        <f t="shared" si="0"/>
        <v>642500000</v>
      </c>
      <c r="H35" s="9">
        <v>714.46</v>
      </c>
      <c r="I35" s="8">
        <v>714</v>
      </c>
      <c r="J35" s="8">
        <f t="shared" si="1"/>
        <v>783</v>
      </c>
      <c r="K35" s="8">
        <f t="shared" si="2"/>
        <v>844</v>
      </c>
      <c r="L35" s="8">
        <f t="shared" si="3"/>
        <v>904</v>
      </c>
      <c r="M35" s="26"/>
    </row>
    <row r="36" spans="1:13" ht="90.75" customHeight="1">
      <c r="A36" s="10">
        <v>33</v>
      </c>
      <c r="B36" s="10">
        <v>79</v>
      </c>
      <c r="C36" s="10" t="s">
        <v>69</v>
      </c>
      <c r="D36" s="17" t="s">
        <v>61</v>
      </c>
      <c r="E36" s="2"/>
      <c r="F36" s="8">
        <v>500000000</v>
      </c>
      <c r="G36" s="8">
        <f t="shared" si="0"/>
        <v>642500000</v>
      </c>
      <c r="H36" s="9">
        <v>714.46</v>
      </c>
      <c r="I36" s="8">
        <v>714</v>
      </c>
      <c r="J36" s="8">
        <f t="shared" si="1"/>
        <v>783</v>
      </c>
      <c r="K36" s="8">
        <f t="shared" si="2"/>
        <v>844</v>
      </c>
      <c r="L36" s="8">
        <f t="shared" si="3"/>
        <v>904</v>
      </c>
      <c r="M36" s="26"/>
    </row>
    <row r="37" spans="1:13" ht="87.75" customHeight="1">
      <c r="A37" s="10">
        <v>34</v>
      </c>
      <c r="B37" s="10">
        <v>80</v>
      </c>
      <c r="C37" s="10" t="s">
        <v>69</v>
      </c>
      <c r="D37" s="17" t="s">
        <v>63</v>
      </c>
      <c r="E37" s="2"/>
      <c r="F37" s="8">
        <v>500000000</v>
      </c>
      <c r="G37" s="8">
        <f t="shared" si="0"/>
        <v>642500000</v>
      </c>
      <c r="H37" s="9">
        <v>714.46</v>
      </c>
      <c r="I37" s="8">
        <v>714</v>
      </c>
      <c r="J37" s="8">
        <f t="shared" si="1"/>
        <v>783</v>
      </c>
      <c r="K37" s="8">
        <f t="shared" si="2"/>
        <v>844</v>
      </c>
      <c r="L37" s="8">
        <f t="shared" si="3"/>
        <v>904</v>
      </c>
      <c r="M37" s="26"/>
    </row>
    <row r="38" spans="1:13" ht="87" customHeight="1">
      <c r="A38" s="10">
        <v>35</v>
      </c>
      <c r="B38" s="10">
        <v>81</v>
      </c>
      <c r="C38" s="10" t="s">
        <v>69</v>
      </c>
      <c r="D38" s="17" t="s">
        <v>62</v>
      </c>
      <c r="E38" s="2"/>
      <c r="F38" s="8">
        <v>500000000</v>
      </c>
      <c r="G38" s="8">
        <f t="shared" si="0"/>
        <v>642500000</v>
      </c>
      <c r="H38" s="9">
        <v>714.46</v>
      </c>
      <c r="I38" s="8">
        <v>714</v>
      </c>
      <c r="J38" s="8">
        <f t="shared" si="1"/>
        <v>783</v>
      </c>
      <c r="K38" s="8">
        <f t="shared" si="2"/>
        <v>844</v>
      </c>
      <c r="L38" s="8">
        <f t="shared" si="3"/>
        <v>904</v>
      </c>
      <c r="M38" s="26"/>
    </row>
    <row r="39" spans="1:13" ht="114" customHeight="1">
      <c r="A39" s="10">
        <v>36</v>
      </c>
      <c r="B39" s="10">
        <v>82</v>
      </c>
      <c r="C39" s="10" t="s">
        <v>69</v>
      </c>
      <c r="D39" s="17" t="s">
        <v>45</v>
      </c>
      <c r="E39" s="2"/>
      <c r="F39" s="8">
        <v>500000000</v>
      </c>
      <c r="G39" s="8">
        <f t="shared" si="0"/>
        <v>642500000</v>
      </c>
      <c r="H39" s="9">
        <v>714.46</v>
      </c>
      <c r="I39" s="8">
        <v>714</v>
      </c>
      <c r="J39" s="8">
        <f t="shared" si="1"/>
        <v>783</v>
      </c>
      <c r="K39" s="8">
        <f t="shared" si="2"/>
        <v>844</v>
      </c>
      <c r="L39" s="8">
        <f t="shared" si="3"/>
        <v>904</v>
      </c>
      <c r="M39" s="26"/>
    </row>
    <row r="40" spans="1:13" ht="106.5" customHeight="1">
      <c r="A40" s="10">
        <v>37</v>
      </c>
      <c r="B40" s="10">
        <v>85</v>
      </c>
      <c r="C40" s="10" t="s">
        <v>71</v>
      </c>
      <c r="D40" s="17" t="s">
        <v>46</v>
      </c>
      <c r="E40" s="2"/>
      <c r="F40" s="8">
        <v>500000000</v>
      </c>
      <c r="G40" s="8">
        <f t="shared" si="0"/>
        <v>642500000</v>
      </c>
      <c r="H40" s="9">
        <v>714.46</v>
      </c>
      <c r="I40" s="8">
        <v>714</v>
      </c>
      <c r="J40" s="8">
        <f t="shared" si="1"/>
        <v>783</v>
      </c>
      <c r="K40" s="8">
        <f t="shared" si="2"/>
        <v>844</v>
      </c>
      <c r="L40" s="8">
        <f t="shared" si="3"/>
        <v>904</v>
      </c>
      <c r="M40" s="26"/>
    </row>
    <row r="41" spans="1:13" ht="81" customHeight="1">
      <c r="A41" s="10">
        <v>38</v>
      </c>
      <c r="B41" s="10">
        <v>86</v>
      </c>
      <c r="C41" s="10" t="s">
        <v>72</v>
      </c>
      <c r="D41" s="17" t="s">
        <v>28</v>
      </c>
      <c r="E41" s="2"/>
      <c r="F41" s="8">
        <v>100000000</v>
      </c>
      <c r="G41" s="8">
        <f t="shared" si="0"/>
        <v>128499999.99999999</v>
      </c>
      <c r="H41" s="9">
        <v>142.89</v>
      </c>
      <c r="I41" s="8">
        <v>142</v>
      </c>
      <c r="J41" s="8">
        <f t="shared" si="1"/>
        <v>155</v>
      </c>
      <c r="K41" s="8">
        <f t="shared" si="2"/>
        <v>167</v>
      </c>
      <c r="L41" s="8">
        <f t="shared" si="3"/>
        <v>179</v>
      </c>
      <c r="M41" s="26" t="s">
        <v>57</v>
      </c>
    </row>
    <row r="42" spans="1:13" ht="91.5" customHeight="1">
      <c r="A42" s="10">
        <v>39</v>
      </c>
      <c r="B42" s="10">
        <v>87</v>
      </c>
      <c r="C42" s="10" t="s">
        <v>72</v>
      </c>
      <c r="D42" s="17" t="s">
        <v>32</v>
      </c>
      <c r="E42" s="2"/>
      <c r="F42" s="8">
        <v>100000000</v>
      </c>
      <c r="G42" s="8">
        <f t="shared" si="0"/>
        <v>128499999.99999999</v>
      </c>
      <c r="H42" s="9">
        <v>142.89</v>
      </c>
      <c r="I42" s="8">
        <v>142</v>
      </c>
      <c r="J42" s="8">
        <f t="shared" si="1"/>
        <v>155</v>
      </c>
      <c r="K42" s="8">
        <f t="shared" si="2"/>
        <v>167</v>
      </c>
      <c r="L42" s="8">
        <f t="shared" si="3"/>
        <v>179</v>
      </c>
      <c r="M42" s="26" t="s">
        <v>14</v>
      </c>
    </row>
    <row r="43" spans="1:13" ht="84" customHeight="1">
      <c r="A43" s="10">
        <v>40</v>
      </c>
      <c r="B43" s="10">
        <v>88</v>
      </c>
      <c r="C43" s="10" t="s">
        <v>73</v>
      </c>
      <c r="D43" s="17" t="s">
        <v>33</v>
      </c>
      <c r="E43" s="2"/>
      <c r="F43" s="8">
        <v>500000000</v>
      </c>
      <c r="G43" s="8">
        <f t="shared" si="0"/>
        <v>642500000</v>
      </c>
      <c r="H43" s="9">
        <v>714.46</v>
      </c>
      <c r="I43" s="8">
        <v>714</v>
      </c>
      <c r="J43" s="8">
        <f t="shared" si="1"/>
        <v>783</v>
      </c>
      <c r="K43" s="8">
        <f t="shared" si="2"/>
        <v>844</v>
      </c>
      <c r="L43" s="8">
        <f t="shared" si="3"/>
        <v>904</v>
      </c>
      <c r="M43" s="26"/>
    </row>
    <row r="44" spans="1:13" ht="70.5" customHeight="1">
      <c r="A44" s="10">
        <v>41</v>
      </c>
      <c r="B44" s="10">
        <v>89</v>
      </c>
      <c r="C44" s="10" t="s">
        <v>73</v>
      </c>
      <c r="D44" s="17" t="s">
        <v>34</v>
      </c>
      <c r="E44" s="2"/>
      <c r="F44" s="8">
        <v>500000000</v>
      </c>
      <c r="G44" s="8">
        <f t="shared" si="0"/>
        <v>642500000</v>
      </c>
      <c r="H44" s="9">
        <v>714.46</v>
      </c>
      <c r="I44" s="8">
        <v>714</v>
      </c>
      <c r="J44" s="8">
        <f t="shared" si="1"/>
        <v>783</v>
      </c>
      <c r="K44" s="8">
        <f t="shared" si="2"/>
        <v>844</v>
      </c>
      <c r="L44" s="8">
        <f t="shared" si="3"/>
        <v>904</v>
      </c>
      <c r="M44" s="26"/>
    </row>
    <row r="45" spans="1:13" ht="91.5" customHeight="1">
      <c r="A45" s="10">
        <v>42</v>
      </c>
      <c r="B45" s="10">
        <v>90</v>
      </c>
      <c r="C45" s="10">
        <v>106</v>
      </c>
      <c r="D45" s="17" t="s">
        <v>64</v>
      </c>
      <c r="E45" s="2"/>
      <c r="F45" s="8">
        <v>1000000000</v>
      </c>
      <c r="G45" s="8">
        <f t="shared" si="0"/>
        <v>1285000000</v>
      </c>
      <c r="H45" s="9">
        <v>1428.92</v>
      </c>
      <c r="I45" s="8">
        <v>1428</v>
      </c>
      <c r="J45" s="8">
        <f t="shared" si="1"/>
        <v>1567</v>
      </c>
      <c r="K45" s="8">
        <f t="shared" si="2"/>
        <v>1689</v>
      </c>
      <c r="L45" s="8">
        <f t="shared" si="3"/>
        <v>1810</v>
      </c>
      <c r="M45" s="26"/>
    </row>
    <row r="46" spans="1:13" ht="225" customHeight="1">
      <c r="A46" s="10">
        <v>43</v>
      </c>
      <c r="B46" s="10" t="s">
        <v>6</v>
      </c>
      <c r="C46" s="10" t="s">
        <v>74</v>
      </c>
      <c r="D46" s="17" t="s">
        <v>68</v>
      </c>
      <c r="E46" s="2"/>
      <c r="F46" s="8">
        <v>5000000000</v>
      </c>
      <c r="G46" s="8">
        <f t="shared" si="0"/>
        <v>6425000000</v>
      </c>
      <c r="H46" s="9">
        <v>7144.6</v>
      </c>
      <c r="I46" s="8">
        <v>7144</v>
      </c>
      <c r="J46" s="8">
        <f t="shared" si="1"/>
        <v>7844</v>
      </c>
      <c r="K46" s="8">
        <f t="shared" si="2"/>
        <v>8455</v>
      </c>
      <c r="L46" s="8">
        <f t="shared" si="3"/>
        <v>9063</v>
      </c>
      <c r="M46" s="26"/>
    </row>
    <row r="47" spans="1:13" ht="105" customHeight="1">
      <c r="A47" s="10">
        <v>44</v>
      </c>
      <c r="B47" s="10" t="s">
        <v>8</v>
      </c>
      <c r="C47" s="10" t="s">
        <v>75</v>
      </c>
      <c r="D47" s="17" t="s">
        <v>66</v>
      </c>
      <c r="E47" s="2"/>
      <c r="F47" s="8">
        <v>5000000000</v>
      </c>
      <c r="G47" s="8">
        <f t="shared" si="0"/>
        <v>6425000000</v>
      </c>
      <c r="H47" s="9">
        <v>7144.6</v>
      </c>
      <c r="I47" s="8">
        <v>7144</v>
      </c>
      <c r="J47" s="8">
        <f t="shared" si="1"/>
        <v>7844</v>
      </c>
      <c r="K47" s="8">
        <f t="shared" si="2"/>
        <v>8455</v>
      </c>
      <c r="L47" s="8">
        <f t="shared" si="3"/>
        <v>9063</v>
      </c>
      <c r="M47" s="26"/>
    </row>
    <row r="48" spans="1:13" ht="96.75" customHeight="1">
      <c r="A48" s="10">
        <v>45</v>
      </c>
      <c r="B48" s="46" t="s">
        <v>65</v>
      </c>
      <c r="C48" s="47"/>
      <c r="D48" s="17" t="s">
        <v>67</v>
      </c>
      <c r="E48" s="2"/>
      <c r="F48" s="8">
        <v>5000000000</v>
      </c>
      <c r="G48" s="8">
        <f t="shared" si="0"/>
        <v>6425000000</v>
      </c>
      <c r="H48" s="9">
        <v>7144.6</v>
      </c>
      <c r="I48" s="8">
        <v>7144</v>
      </c>
      <c r="J48" s="8">
        <f t="shared" si="1"/>
        <v>7844</v>
      </c>
      <c r="K48" s="8">
        <f t="shared" si="2"/>
        <v>8455</v>
      </c>
      <c r="L48" s="8">
        <f t="shared" si="3"/>
        <v>9063</v>
      </c>
      <c r="M48" s="26"/>
    </row>
    <row r="49" spans="1:14" s="13" customFormat="1" ht="93.75" customHeight="1">
      <c r="A49" s="42" t="s">
        <v>104</v>
      </c>
      <c r="B49" s="42"/>
      <c r="C49" s="42"/>
      <c r="D49" s="42"/>
      <c r="E49" s="42"/>
      <c r="F49" s="42"/>
      <c r="G49" s="42"/>
      <c r="H49" s="42"/>
      <c r="I49" s="42"/>
      <c r="J49" s="42"/>
      <c r="K49" s="42"/>
      <c r="L49" s="42"/>
      <c r="M49" s="42"/>
      <c r="N49" s="14"/>
    </row>
    <row r="50" spans="1:17" s="4" customFormat="1" ht="93" customHeight="1">
      <c r="A50" s="51" t="s">
        <v>82</v>
      </c>
      <c r="B50" s="51"/>
      <c r="C50" s="51"/>
      <c r="D50" s="51"/>
      <c r="E50" s="51"/>
      <c r="F50" s="51"/>
      <c r="G50" s="51"/>
      <c r="H50" s="51"/>
      <c r="I50" s="51"/>
      <c r="J50" s="51"/>
      <c r="K50" s="51"/>
      <c r="L50" s="51"/>
      <c r="M50" s="51"/>
      <c r="N50" s="12"/>
      <c r="O50" s="5"/>
      <c r="P50" s="5"/>
      <c r="Q50" s="5"/>
    </row>
    <row r="51" spans="1:13" ht="95.25" customHeight="1">
      <c r="A51" s="50" t="s">
        <v>83</v>
      </c>
      <c r="B51" s="50"/>
      <c r="C51" s="50"/>
      <c r="D51" s="50"/>
      <c r="E51" s="50"/>
      <c r="F51" s="50"/>
      <c r="G51" s="50"/>
      <c r="H51" s="50"/>
      <c r="I51" s="50"/>
      <c r="J51" s="50"/>
      <c r="K51" s="50"/>
      <c r="L51" s="50"/>
      <c r="M51" s="50"/>
    </row>
  </sheetData>
  <sheetProtection/>
  <mergeCells count="16">
    <mergeCell ref="A51:M51"/>
    <mergeCell ref="A50:M50"/>
    <mergeCell ref="A2:A3"/>
    <mergeCell ref="B2:B3"/>
    <mergeCell ref="C2:C3"/>
    <mergeCell ref="D2:D3"/>
    <mergeCell ref="F2:F3"/>
    <mergeCell ref="J2:J3"/>
    <mergeCell ref="K2:K3"/>
    <mergeCell ref="L2:L3"/>
    <mergeCell ref="G2:G3"/>
    <mergeCell ref="M2:M3"/>
    <mergeCell ref="A49:M49"/>
    <mergeCell ref="A1:M1"/>
    <mergeCell ref="B48:C48"/>
    <mergeCell ref="H2:I2"/>
  </mergeCells>
  <printOptions horizontalCentered="1" verticalCentered="1"/>
  <pageMargins left="0.1968503937007874" right="0.5905511811023623" top="0.1968503937007874" bottom="0.1968503937007874" header="0.1968503937007874" footer="0.4724409448818898"/>
  <pageSetup horizontalDpi="300" verticalDpi="300" orientation="portrait" paperSize="9" scale="13" r:id="rId1"/>
</worksheet>
</file>

<file path=xl/worksheets/sheet2.xml><?xml version="1.0" encoding="utf-8"?>
<worksheet xmlns="http://schemas.openxmlformats.org/spreadsheetml/2006/main" xmlns:r="http://schemas.openxmlformats.org/officeDocument/2006/relationships">
  <dimension ref="A1:K57"/>
  <sheetViews>
    <sheetView tabSelected="1" zoomScale="25" zoomScaleNormal="25" zoomScalePageLayoutView="0" workbookViewId="0" topLeftCell="A1">
      <selection activeCell="G2" sqref="G2:G3"/>
    </sheetView>
  </sheetViews>
  <sheetFormatPr defaultColWidth="9.140625" defaultRowHeight="12.75"/>
  <cols>
    <col min="1" max="1" width="39.00390625" style="7" bestFit="1" customWidth="1"/>
    <col min="2" max="2" width="20.140625" style="7" customWidth="1"/>
    <col min="3" max="3" width="23.00390625" style="7" customWidth="1"/>
    <col min="4" max="4" width="171.28125" style="3" customWidth="1"/>
    <col min="5" max="5" width="81.28125" style="3" customWidth="1"/>
    <col min="6" max="7" width="95.57421875" style="3" customWidth="1"/>
    <col min="8" max="8" width="142.140625" style="3" customWidth="1"/>
    <col min="9" max="9" width="17.8515625" style="1" bestFit="1" customWidth="1"/>
    <col min="10" max="16384" width="9.140625" style="1" customWidth="1"/>
  </cols>
  <sheetData>
    <row r="1" spans="1:8" ht="81" customHeight="1">
      <c r="A1" s="65" t="s">
        <v>110</v>
      </c>
      <c r="B1" s="66"/>
      <c r="C1" s="66"/>
      <c r="D1" s="66"/>
      <c r="E1" s="66"/>
      <c r="F1" s="66"/>
      <c r="G1" s="66"/>
      <c r="H1" s="67"/>
    </row>
    <row r="2" spans="1:8" ht="255" customHeight="1">
      <c r="A2" s="72" t="s">
        <v>39</v>
      </c>
      <c r="B2" s="72" t="s">
        <v>40</v>
      </c>
      <c r="C2" s="72" t="s">
        <v>41</v>
      </c>
      <c r="D2" s="58" t="s">
        <v>0</v>
      </c>
      <c r="E2" s="56" t="s">
        <v>113</v>
      </c>
      <c r="F2" s="56" t="s">
        <v>114</v>
      </c>
      <c r="G2" s="56" t="s">
        <v>120</v>
      </c>
      <c r="H2" s="56" t="s">
        <v>47</v>
      </c>
    </row>
    <row r="3" spans="1:8" ht="3" customHeight="1" hidden="1">
      <c r="A3" s="73"/>
      <c r="B3" s="73"/>
      <c r="C3" s="73"/>
      <c r="D3" s="59"/>
      <c r="E3" s="57"/>
      <c r="F3" s="57"/>
      <c r="G3" s="57"/>
      <c r="H3" s="57"/>
    </row>
    <row r="4" spans="1:8" ht="286.5" customHeight="1">
      <c r="A4" s="29">
        <v>1</v>
      </c>
      <c r="B4" s="29">
        <v>3</v>
      </c>
      <c r="C4" s="29">
        <v>98</v>
      </c>
      <c r="D4" s="22" t="s">
        <v>52</v>
      </c>
      <c r="E4" s="35" t="s">
        <v>96</v>
      </c>
      <c r="F4" s="35" t="s">
        <v>108</v>
      </c>
      <c r="G4" s="36" t="s">
        <v>121</v>
      </c>
      <c r="H4" s="34" t="s">
        <v>102</v>
      </c>
    </row>
    <row r="5" spans="1:8" ht="56.25">
      <c r="A5" s="29">
        <v>2</v>
      </c>
      <c r="B5" s="29">
        <v>5</v>
      </c>
      <c r="C5" s="29" t="s">
        <v>22</v>
      </c>
      <c r="D5" s="23" t="s">
        <v>54</v>
      </c>
      <c r="E5" s="36">
        <v>88</v>
      </c>
      <c r="F5" s="36">
        <f>ROUNDDOWN(E5*1.12,0)</f>
        <v>98</v>
      </c>
      <c r="G5" s="35">
        <f aca="true" t="shared" si="0" ref="G5:G48">F5*2/100+F5</f>
        <v>99.96</v>
      </c>
      <c r="H5" s="26" t="s">
        <v>9</v>
      </c>
    </row>
    <row r="6" spans="1:8" ht="56.25">
      <c r="A6" s="29">
        <v>3</v>
      </c>
      <c r="B6" s="29">
        <v>7</v>
      </c>
      <c r="C6" s="29" t="s">
        <v>22</v>
      </c>
      <c r="D6" s="23" t="s">
        <v>29</v>
      </c>
      <c r="E6" s="36">
        <v>88</v>
      </c>
      <c r="F6" s="36">
        <f aca="true" t="shared" si="1" ref="F6:F48">ROUNDDOWN(E6*1.12,0)</f>
        <v>98</v>
      </c>
      <c r="G6" s="35">
        <f t="shared" si="0"/>
        <v>99.96</v>
      </c>
      <c r="H6" s="26" t="s">
        <v>9</v>
      </c>
    </row>
    <row r="7" spans="1:8" ht="56.25">
      <c r="A7" s="29">
        <v>4</v>
      </c>
      <c r="B7" s="29">
        <v>8</v>
      </c>
      <c r="C7" s="29" t="s">
        <v>23</v>
      </c>
      <c r="D7" s="23" t="s">
        <v>15</v>
      </c>
      <c r="E7" s="36">
        <v>88</v>
      </c>
      <c r="F7" s="36">
        <f t="shared" si="1"/>
        <v>98</v>
      </c>
      <c r="G7" s="35">
        <f t="shared" si="0"/>
        <v>99.96</v>
      </c>
      <c r="H7" s="26" t="s">
        <v>9</v>
      </c>
    </row>
    <row r="8" spans="1:8" ht="56.25">
      <c r="A8" s="29">
        <v>5</v>
      </c>
      <c r="B8" s="29">
        <v>14</v>
      </c>
      <c r="C8" s="29" t="s">
        <v>23</v>
      </c>
      <c r="D8" s="23" t="s">
        <v>36</v>
      </c>
      <c r="E8" s="36">
        <v>88</v>
      </c>
      <c r="F8" s="36">
        <f t="shared" si="1"/>
        <v>98</v>
      </c>
      <c r="G8" s="35">
        <f t="shared" si="0"/>
        <v>99.96</v>
      </c>
      <c r="H8" s="26" t="s">
        <v>9</v>
      </c>
    </row>
    <row r="9" spans="1:8" ht="84.75" customHeight="1">
      <c r="A9" s="29">
        <v>6</v>
      </c>
      <c r="B9" s="29">
        <v>28</v>
      </c>
      <c r="C9" s="29" t="s">
        <v>24</v>
      </c>
      <c r="D9" s="23" t="s">
        <v>42</v>
      </c>
      <c r="E9" s="36">
        <v>88</v>
      </c>
      <c r="F9" s="36">
        <f t="shared" si="1"/>
        <v>98</v>
      </c>
      <c r="G9" s="35">
        <f t="shared" si="0"/>
        <v>99.96</v>
      </c>
      <c r="H9" s="26" t="s">
        <v>9</v>
      </c>
    </row>
    <row r="10" spans="1:8" ht="75">
      <c r="A10" s="29">
        <v>7</v>
      </c>
      <c r="B10" s="29">
        <v>29</v>
      </c>
      <c r="C10" s="29">
        <v>100</v>
      </c>
      <c r="D10" s="23" t="s">
        <v>55</v>
      </c>
      <c r="E10" s="36">
        <v>360</v>
      </c>
      <c r="F10" s="36">
        <f t="shared" si="1"/>
        <v>403</v>
      </c>
      <c r="G10" s="35">
        <f t="shared" si="0"/>
        <v>411.06</v>
      </c>
      <c r="H10" s="26" t="s">
        <v>16</v>
      </c>
    </row>
    <row r="11" spans="1:8" ht="111" customHeight="1">
      <c r="A11" s="29">
        <v>8</v>
      </c>
      <c r="B11" s="29">
        <v>30</v>
      </c>
      <c r="C11" s="29">
        <v>101</v>
      </c>
      <c r="D11" s="23" t="s">
        <v>30</v>
      </c>
      <c r="E11" s="36">
        <v>1357</v>
      </c>
      <c r="F11" s="36">
        <f t="shared" si="1"/>
        <v>1519</v>
      </c>
      <c r="G11" s="35">
        <f t="shared" si="0"/>
        <v>1549.38</v>
      </c>
      <c r="H11" s="26" t="s">
        <v>56</v>
      </c>
    </row>
    <row r="12" spans="1:9" ht="127.5" customHeight="1">
      <c r="A12" s="29">
        <v>9</v>
      </c>
      <c r="B12" s="29">
        <v>32</v>
      </c>
      <c r="C12" s="29" t="s">
        <v>25</v>
      </c>
      <c r="D12" s="24" t="s">
        <v>48</v>
      </c>
      <c r="E12" s="36">
        <v>100</v>
      </c>
      <c r="F12" s="36">
        <v>112</v>
      </c>
      <c r="G12" s="35">
        <f t="shared" si="0"/>
        <v>114.24</v>
      </c>
      <c r="H12" s="26" t="s">
        <v>98</v>
      </c>
      <c r="I12" s="20" t="s">
        <v>81</v>
      </c>
    </row>
    <row r="13" spans="1:9" ht="118.5" customHeight="1">
      <c r="A13" s="29">
        <v>10</v>
      </c>
      <c r="B13" s="29">
        <v>32</v>
      </c>
      <c r="C13" s="29" t="s">
        <v>25</v>
      </c>
      <c r="D13" s="24" t="s">
        <v>109</v>
      </c>
      <c r="E13" s="36">
        <v>100</v>
      </c>
      <c r="F13" s="36">
        <v>112</v>
      </c>
      <c r="G13" s="35">
        <f t="shared" si="0"/>
        <v>114.24</v>
      </c>
      <c r="H13" s="26"/>
      <c r="I13" s="20"/>
    </row>
    <row r="14" spans="1:9" ht="77.25" customHeight="1">
      <c r="A14" s="29">
        <v>11</v>
      </c>
      <c r="B14" s="29">
        <v>37</v>
      </c>
      <c r="C14" s="29" t="s">
        <v>26</v>
      </c>
      <c r="D14" s="24" t="s">
        <v>18</v>
      </c>
      <c r="E14" s="36">
        <v>360</v>
      </c>
      <c r="F14" s="36">
        <f t="shared" si="1"/>
        <v>403</v>
      </c>
      <c r="G14" s="35">
        <f t="shared" si="0"/>
        <v>411.06</v>
      </c>
      <c r="H14" s="26"/>
      <c r="I14" s="21"/>
    </row>
    <row r="15" spans="1:9" ht="78" customHeight="1">
      <c r="A15" s="29">
        <v>12</v>
      </c>
      <c r="B15" s="29">
        <v>38</v>
      </c>
      <c r="C15" s="29" t="s">
        <v>26</v>
      </c>
      <c r="D15" s="24" t="s">
        <v>49</v>
      </c>
      <c r="E15" s="36">
        <v>360</v>
      </c>
      <c r="F15" s="36">
        <f t="shared" si="1"/>
        <v>403</v>
      </c>
      <c r="G15" s="35">
        <f t="shared" si="0"/>
        <v>411.06</v>
      </c>
      <c r="H15" s="26"/>
      <c r="I15" s="21"/>
    </row>
    <row r="16" spans="1:9" ht="56.25">
      <c r="A16" s="29">
        <v>13</v>
      </c>
      <c r="B16" s="29">
        <v>39</v>
      </c>
      <c r="C16" s="29" t="s">
        <v>25</v>
      </c>
      <c r="D16" s="24" t="s">
        <v>1</v>
      </c>
      <c r="E16" s="36">
        <v>100</v>
      </c>
      <c r="F16" s="36">
        <f t="shared" si="1"/>
        <v>112</v>
      </c>
      <c r="G16" s="35">
        <f t="shared" si="0"/>
        <v>114.24</v>
      </c>
      <c r="H16" s="26" t="s">
        <v>17</v>
      </c>
      <c r="I16" s="20" t="s">
        <v>81</v>
      </c>
    </row>
    <row r="17" spans="1:8" ht="123.75" customHeight="1">
      <c r="A17" s="29">
        <v>14</v>
      </c>
      <c r="B17" s="29">
        <v>41</v>
      </c>
      <c r="C17" s="29" t="s">
        <v>27</v>
      </c>
      <c r="D17" s="24" t="s">
        <v>43</v>
      </c>
      <c r="E17" s="36">
        <v>179</v>
      </c>
      <c r="F17" s="36">
        <f t="shared" si="1"/>
        <v>200</v>
      </c>
      <c r="G17" s="35">
        <f t="shared" si="0"/>
        <v>204</v>
      </c>
      <c r="H17" s="26" t="s">
        <v>9</v>
      </c>
    </row>
    <row r="18" spans="1:8" ht="56.25">
      <c r="A18" s="29">
        <v>15</v>
      </c>
      <c r="B18" s="29">
        <v>52</v>
      </c>
      <c r="C18" s="29" t="s">
        <v>26</v>
      </c>
      <c r="D18" s="24" t="s">
        <v>19</v>
      </c>
      <c r="E18" s="36">
        <v>360</v>
      </c>
      <c r="F18" s="36">
        <f t="shared" si="1"/>
        <v>403</v>
      </c>
      <c r="G18" s="35">
        <f t="shared" si="0"/>
        <v>411.06</v>
      </c>
      <c r="H18" s="26"/>
    </row>
    <row r="19" spans="1:8" ht="56.25">
      <c r="A19" s="29">
        <v>16</v>
      </c>
      <c r="B19" s="29">
        <v>56</v>
      </c>
      <c r="C19" s="29">
        <v>103</v>
      </c>
      <c r="D19" s="23" t="s">
        <v>20</v>
      </c>
      <c r="E19" s="36">
        <v>179</v>
      </c>
      <c r="F19" s="36">
        <f t="shared" si="1"/>
        <v>200</v>
      </c>
      <c r="G19" s="35">
        <f t="shared" si="0"/>
        <v>204</v>
      </c>
      <c r="H19" s="26" t="s">
        <v>9</v>
      </c>
    </row>
    <row r="20" spans="1:8" ht="75">
      <c r="A20" s="29">
        <v>17</v>
      </c>
      <c r="B20" s="29">
        <v>57</v>
      </c>
      <c r="C20" s="29">
        <v>103</v>
      </c>
      <c r="D20" s="23" t="s">
        <v>50</v>
      </c>
      <c r="E20" s="36">
        <v>179</v>
      </c>
      <c r="F20" s="36">
        <f t="shared" si="1"/>
        <v>200</v>
      </c>
      <c r="G20" s="35">
        <f t="shared" si="0"/>
        <v>204</v>
      </c>
      <c r="H20" s="26" t="s">
        <v>9</v>
      </c>
    </row>
    <row r="21" spans="1:8" ht="56.25">
      <c r="A21" s="29">
        <v>18</v>
      </c>
      <c r="B21" s="29">
        <v>59</v>
      </c>
      <c r="C21" s="29">
        <v>103</v>
      </c>
      <c r="D21" s="23" t="s">
        <v>7</v>
      </c>
      <c r="E21" s="36">
        <v>179</v>
      </c>
      <c r="F21" s="36">
        <f t="shared" si="1"/>
        <v>200</v>
      </c>
      <c r="G21" s="35">
        <f t="shared" si="0"/>
        <v>204</v>
      </c>
      <c r="H21" s="26" t="s">
        <v>9</v>
      </c>
    </row>
    <row r="22" spans="1:8" ht="93" customHeight="1">
      <c r="A22" s="29">
        <v>19</v>
      </c>
      <c r="B22" s="29">
        <v>60</v>
      </c>
      <c r="C22" s="29">
        <v>103</v>
      </c>
      <c r="D22" s="23" t="s">
        <v>44</v>
      </c>
      <c r="E22" s="36">
        <v>179</v>
      </c>
      <c r="F22" s="36">
        <f t="shared" si="1"/>
        <v>200</v>
      </c>
      <c r="G22" s="35">
        <f t="shared" si="0"/>
        <v>204</v>
      </c>
      <c r="H22" s="26" t="s">
        <v>9</v>
      </c>
    </row>
    <row r="23" spans="1:8" ht="75">
      <c r="A23" s="29">
        <v>20</v>
      </c>
      <c r="B23" s="29">
        <v>63</v>
      </c>
      <c r="C23" s="29">
        <v>104</v>
      </c>
      <c r="D23" s="24" t="s">
        <v>10</v>
      </c>
      <c r="E23" s="36">
        <v>904</v>
      </c>
      <c r="F23" s="36">
        <f t="shared" si="1"/>
        <v>1012</v>
      </c>
      <c r="G23" s="35">
        <f t="shared" si="0"/>
        <v>1032.24</v>
      </c>
      <c r="H23" s="26"/>
    </row>
    <row r="24" spans="1:8" ht="56.25">
      <c r="A24" s="29">
        <v>21</v>
      </c>
      <c r="B24" s="29">
        <v>64</v>
      </c>
      <c r="C24" s="29">
        <v>104</v>
      </c>
      <c r="D24" s="24" t="s">
        <v>37</v>
      </c>
      <c r="E24" s="36">
        <v>179</v>
      </c>
      <c r="F24" s="36">
        <f t="shared" si="1"/>
        <v>200</v>
      </c>
      <c r="G24" s="35">
        <f t="shared" si="0"/>
        <v>204</v>
      </c>
      <c r="H24" s="26" t="s">
        <v>9</v>
      </c>
    </row>
    <row r="25" spans="1:8" ht="56.25">
      <c r="A25" s="29">
        <v>22</v>
      </c>
      <c r="B25" s="29">
        <v>68</v>
      </c>
      <c r="C25" s="29">
        <v>104</v>
      </c>
      <c r="D25" s="24" t="s">
        <v>11</v>
      </c>
      <c r="E25" s="36">
        <v>904</v>
      </c>
      <c r="F25" s="36">
        <f t="shared" si="1"/>
        <v>1012</v>
      </c>
      <c r="G25" s="35">
        <f t="shared" si="0"/>
        <v>1032.24</v>
      </c>
      <c r="H25" s="26"/>
    </row>
    <row r="26" spans="1:8" ht="94.5" customHeight="1">
      <c r="A26" s="29">
        <v>23</v>
      </c>
      <c r="B26" s="29">
        <v>69</v>
      </c>
      <c r="C26" s="29">
        <v>104</v>
      </c>
      <c r="D26" s="24" t="s">
        <v>58</v>
      </c>
      <c r="E26" s="36">
        <v>904</v>
      </c>
      <c r="F26" s="36">
        <f>ROUNDDOWN(E26*1.12,0)</f>
        <v>1012</v>
      </c>
      <c r="G26" s="35">
        <f t="shared" si="0"/>
        <v>1032.24</v>
      </c>
      <c r="H26" s="26"/>
    </row>
    <row r="27" spans="1:8" ht="75">
      <c r="A27" s="29">
        <v>24</v>
      </c>
      <c r="B27" s="29">
        <v>71</v>
      </c>
      <c r="C27" s="29">
        <v>104</v>
      </c>
      <c r="D27" s="24" t="s">
        <v>12</v>
      </c>
      <c r="E27" s="36">
        <v>904</v>
      </c>
      <c r="F27" s="36">
        <f t="shared" si="1"/>
        <v>1012</v>
      </c>
      <c r="G27" s="35">
        <f t="shared" si="0"/>
        <v>1032.24</v>
      </c>
      <c r="H27" s="26"/>
    </row>
    <row r="28" spans="1:8" ht="56.25">
      <c r="A28" s="29">
        <v>25</v>
      </c>
      <c r="B28" s="29">
        <v>72</v>
      </c>
      <c r="C28" s="29">
        <v>104</v>
      </c>
      <c r="D28" s="23" t="s">
        <v>13</v>
      </c>
      <c r="E28" s="36">
        <v>904</v>
      </c>
      <c r="F28" s="36">
        <f t="shared" si="1"/>
        <v>1012</v>
      </c>
      <c r="G28" s="35">
        <f t="shared" si="0"/>
        <v>1032.24</v>
      </c>
      <c r="H28" s="26"/>
    </row>
    <row r="29" spans="1:8" ht="84" customHeight="1">
      <c r="A29" s="29">
        <v>26</v>
      </c>
      <c r="B29" s="29">
        <v>73</v>
      </c>
      <c r="C29" s="29">
        <v>104</v>
      </c>
      <c r="D29" s="23" t="s">
        <v>59</v>
      </c>
      <c r="E29" s="36">
        <v>904</v>
      </c>
      <c r="F29" s="36">
        <f t="shared" si="1"/>
        <v>1012</v>
      </c>
      <c r="G29" s="35">
        <f t="shared" si="0"/>
        <v>1032.24</v>
      </c>
      <c r="H29" s="26"/>
    </row>
    <row r="30" spans="1:8" ht="87" customHeight="1">
      <c r="A30" s="29">
        <v>27</v>
      </c>
      <c r="B30" s="29">
        <v>74</v>
      </c>
      <c r="C30" s="29">
        <v>104</v>
      </c>
      <c r="D30" s="23" t="s">
        <v>51</v>
      </c>
      <c r="E30" s="36">
        <v>904</v>
      </c>
      <c r="F30" s="36">
        <f t="shared" si="1"/>
        <v>1012</v>
      </c>
      <c r="G30" s="35">
        <f t="shared" si="0"/>
        <v>1032.24</v>
      </c>
      <c r="H30" s="26"/>
    </row>
    <row r="31" spans="1:8" ht="56.25">
      <c r="A31" s="29">
        <v>28</v>
      </c>
      <c r="B31" s="29">
        <v>75</v>
      </c>
      <c r="C31" s="29">
        <v>104</v>
      </c>
      <c r="D31" s="23" t="s">
        <v>2</v>
      </c>
      <c r="E31" s="36">
        <v>904</v>
      </c>
      <c r="F31" s="36">
        <f t="shared" si="1"/>
        <v>1012</v>
      </c>
      <c r="G31" s="35">
        <f t="shared" si="0"/>
        <v>1032.24</v>
      </c>
      <c r="H31" s="26"/>
    </row>
    <row r="32" spans="1:8" ht="56.25">
      <c r="A32" s="29">
        <v>29</v>
      </c>
      <c r="B32" s="29">
        <v>76</v>
      </c>
      <c r="C32" s="29">
        <v>104</v>
      </c>
      <c r="D32" s="23" t="s">
        <v>35</v>
      </c>
      <c r="E32" s="36">
        <v>904</v>
      </c>
      <c r="F32" s="36">
        <f t="shared" si="1"/>
        <v>1012</v>
      </c>
      <c r="G32" s="35">
        <f t="shared" si="0"/>
        <v>1032.24</v>
      </c>
      <c r="H32" s="26"/>
    </row>
    <row r="33" spans="1:8" ht="59.25" customHeight="1">
      <c r="A33" s="29">
        <v>30</v>
      </c>
      <c r="B33" s="29">
        <v>77</v>
      </c>
      <c r="C33" s="29" t="s">
        <v>84</v>
      </c>
      <c r="D33" s="23" t="s">
        <v>31</v>
      </c>
      <c r="E33" s="36">
        <v>1000</v>
      </c>
      <c r="F33" s="36">
        <f t="shared" si="1"/>
        <v>1120</v>
      </c>
      <c r="G33" s="35">
        <f t="shared" si="0"/>
        <v>1142.4</v>
      </c>
      <c r="H33" s="26"/>
    </row>
    <row r="34" spans="1:8" ht="86.25" customHeight="1">
      <c r="A34" s="29">
        <v>31</v>
      </c>
      <c r="B34" s="29">
        <v>78</v>
      </c>
      <c r="C34" s="29" t="s">
        <v>85</v>
      </c>
      <c r="D34" s="23" t="s">
        <v>34</v>
      </c>
      <c r="E34" s="37">
        <v>200</v>
      </c>
      <c r="F34" s="36">
        <f>ROUNDDOWN(E34*1.12,0)</f>
        <v>224</v>
      </c>
      <c r="G34" s="35">
        <f t="shared" si="0"/>
        <v>228.48</v>
      </c>
      <c r="H34" s="27" t="s">
        <v>86</v>
      </c>
    </row>
    <row r="35" spans="1:8" ht="75">
      <c r="A35" s="29">
        <v>32</v>
      </c>
      <c r="B35" s="29">
        <v>78</v>
      </c>
      <c r="C35" s="29" t="s">
        <v>84</v>
      </c>
      <c r="D35" s="23" t="s">
        <v>87</v>
      </c>
      <c r="E35" s="36">
        <v>1000</v>
      </c>
      <c r="F35" s="36">
        <f t="shared" si="1"/>
        <v>1120</v>
      </c>
      <c r="G35" s="35">
        <f t="shared" si="0"/>
        <v>1142.4</v>
      </c>
      <c r="H35" s="26"/>
    </row>
    <row r="36" spans="1:8" ht="90" customHeight="1">
      <c r="A36" s="29">
        <v>33</v>
      </c>
      <c r="B36" s="29">
        <v>79</v>
      </c>
      <c r="C36" s="29" t="s">
        <v>84</v>
      </c>
      <c r="D36" s="23" t="s">
        <v>61</v>
      </c>
      <c r="E36" s="36">
        <v>1000</v>
      </c>
      <c r="F36" s="36">
        <f t="shared" si="1"/>
        <v>1120</v>
      </c>
      <c r="G36" s="35">
        <f t="shared" si="0"/>
        <v>1142.4</v>
      </c>
      <c r="H36" s="26"/>
    </row>
    <row r="37" spans="1:8" ht="75">
      <c r="A37" s="29">
        <v>34</v>
      </c>
      <c r="B37" s="29">
        <v>80</v>
      </c>
      <c r="C37" s="29" t="s">
        <v>84</v>
      </c>
      <c r="D37" s="23" t="s">
        <v>63</v>
      </c>
      <c r="E37" s="36">
        <v>1000</v>
      </c>
      <c r="F37" s="36">
        <f t="shared" si="1"/>
        <v>1120</v>
      </c>
      <c r="G37" s="35">
        <f t="shared" si="0"/>
        <v>1142.4</v>
      </c>
      <c r="H37" s="26"/>
    </row>
    <row r="38" spans="1:8" ht="87" customHeight="1">
      <c r="A38" s="29">
        <v>35</v>
      </c>
      <c r="B38" s="29">
        <v>81</v>
      </c>
      <c r="C38" s="29" t="s">
        <v>84</v>
      </c>
      <c r="D38" s="23" t="s">
        <v>88</v>
      </c>
      <c r="E38" s="36">
        <v>1000</v>
      </c>
      <c r="F38" s="36">
        <f t="shared" si="1"/>
        <v>1120</v>
      </c>
      <c r="G38" s="35">
        <f t="shared" si="0"/>
        <v>1142.4</v>
      </c>
      <c r="H38" s="26"/>
    </row>
    <row r="39" spans="1:9" ht="65.25" customHeight="1">
      <c r="A39" s="29">
        <v>36</v>
      </c>
      <c r="B39" s="29" t="s">
        <v>89</v>
      </c>
      <c r="C39" s="29" t="s">
        <v>90</v>
      </c>
      <c r="D39" s="23" t="s">
        <v>91</v>
      </c>
      <c r="E39" s="36" t="s">
        <v>117</v>
      </c>
      <c r="F39" s="36">
        <v>500</v>
      </c>
      <c r="G39" s="35">
        <f t="shared" si="0"/>
        <v>510</v>
      </c>
      <c r="H39" s="26" t="s">
        <v>93</v>
      </c>
      <c r="I39" s="19" t="s">
        <v>80</v>
      </c>
    </row>
    <row r="40" spans="1:8" ht="124.5" customHeight="1">
      <c r="A40" s="29">
        <v>37</v>
      </c>
      <c r="B40" s="29" t="s">
        <v>92</v>
      </c>
      <c r="C40" s="29" t="s">
        <v>90</v>
      </c>
      <c r="D40" s="23" t="s">
        <v>46</v>
      </c>
      <c r="E40" s="36">
        <v>1000</v>
      </c>
      <c r="F40" s="36">
        <f t="shared" si="1"/>
        <v>1120</v>
      </c>
      <c r="G40" s="35">
        <f t="shared" si="0"/>
        <v>1142.4</v>
      </c>
      <c r="H40" s="26" t="s">
        <v>93</v>
      </c>
    </row>
    <row r="41" spans="1:8" ht="71.25" customHeight="1">
      <c r="A41" s="29">
        <v>38</v>
      </c>
      <c r="B41" s="29">
        <v>86</v>
      </c>
      <c r="C41" s="29" t="s">
        <v>94</v>
      </c>
      <c r="D41" s="23" t="s">
        <v>28</v>
      </c>
      <c r="E41" s="37">
        <v>200</v>
      </c>
      <c r="F41" s="36">
        <f t="shared" si="1"/>
        <v>224</v>
      </c>
      <c r="G41" s="35">
        <f t="shared" si="0"/>
        <v>228.48</v>
      </c>
      <c r="H41" s="26" t="s">
        <v>57</v>
      </c>
    </row>
    <row r="42" spans="1:8" ht="56.25">
      <c r="A42" s="29">
        <v>39</v>
      </c>
      <c r="B42" s="29">
        <v>87</v>
      </c>
      <c r="C42" s="29" t="s">
        <v>94</v>
      </c>
      <c r="D42" s="23" t="s">
        <v>32</v>
      </c>
      <c r="E42" s="37">
        <v>200</v>
      </c>
      <c r="F42" s="36">
        <f t="shared" si="1"/>
        <v>224</v>
      </c>
      <c r="G42" s="35">
        <f t="shared" si="0"/>
        <v>228.48</v>
      </c>
      <c r="H42" s="26" t="s">
        <v>95</v>
      </c>
    </row>
    <row r="43" spans="1:8" ht="75">
      <c r="A43" s="29">
        <v>40</v>
      </c>
      <c r="B43" s="29">
        <v>88</v>
      </c>
      <c r="C43" s="29" t="s">
        <v>84</v>
      </c>
      <c r="D43" s="23" t="s">
        <v>33</v>
      </c>
      <c r="E43" s="36">
        <v>1000</v>
      </c>
      <c r="F43" s="36">
        <f t="shared" si="1"/>
        <v>1120</v>
      </c>
      <c r="G43" s="35">
        <f t="shared" si="0"/>
        <v>1142.4</v>
      </c>
      <c r="H43" s="26"/>
    </row>
    <row r="44" spans="1:8" ht="56.25">
      <c r="A44" s="29">
        <v>41</v>
      </c>
      <c r="B44" s="29">
        <v>89</v>
      </c>
      <c r="C44" s="29" t="s">
        <v>84</v>
      </c>
      <c r="D44" s="23" t="s">
        <v>34</v>
      </c>
      <c r="E44" s="36">
        <v>1000</v>
      </c>
      <c r="F44" s="36">
        <f t="shared" si="1"/>
        <v>1120</v>
      </c>
      <c r="G44" s="35">
        <f t="shared" si="0"/>
        <v>1142.4</v>
      </c>
      <c r="H44" s="26"/>
    </row>
    <row r="45" spans="1:9" ht="75">
      <c r="A45" s="29">
        <v>42</v>
      </c>
      <c r="B45" s="29">
        <v>90</v>
      </c>
      <c r="C45" s="29">
        <v>106</v>
      </c>
      <c r="D45" s="23" t="s">
        <v>64</v>
      </c>
      <c r="E45" s="37" t="s">
        <v>117</v>
      </c>
      <c r="F45" s="36" t="s">
        <v>117</v>
      </c>
      <c r="G45" s="36" t="s">
        <v>117</v>
      </c>
      <c r="H45" s="26"/>
      <c r="I45" s="19" t="s">
        <v>115</v>
      </c>
    </row>
    <row r="46" spans="1:8" ht="190.5" customHeight="1">
      <c r="A46" s="29">
        <v>43</v>
      </c>
      <c r="B46" s="29" t="s">
        <v>6</v>
      </c>
      <c r="C46" s="29" t="s">
        <v>111</v>
      </c>
      <c r="D46" s="16" t="s">
        <v>97</v>
      </c>
      <c r="E46" s="36">
        <v>8000</v>
      </c>
      <c r="F46" s="36">
        <f t="shared" si="1"/>
        <v>8960</v>
      </c>
      <c r="G46" s="35">
        <f t="shared" si="0"/>
        <v>9139.2</v>
      </c>
      <c r="H46" s="26"/>
    </row>
    <row r="47" spans="1:8" ht="90" customHeight="1">
      <c r="A47" s="29">
        <v>44</v>
      </c>
      <c r="B47" s="29" t="s">
        <v>8</v>
      </c>
      <c r="C47" s="29" t="s">
        <v>112</v>
      </c>
      <c r="D47" s="23" t="s">
        <v>66</v>
      </c>
      <c r="E47" s="36">
        <v>8000</v>
      </c>
      <c r="F47" s="36">
        <f t="shared" si="1"/>
        <v>8960</v>
      </c>
      <c r="G47" s="35">
        <f t="shared" si="0"/>
        <v>9139.2</v>
      </c>
      <c r="H47" s="26"/>
    </row>
    <row r="48" spans="1:8" ht="96" customHeight="1">
      <c r="A48" s="29">
        <v>45</v>
      </c>
      <c r="B48" s="62" t="s">
        <v>65</v>
      </c>
      <c r="C48" s="63"/>
      <c r="D48" s="23" t="s">
        <v>67</v>
      </c>
      <c r="E48" s="36">
        <v>8000</v>
      </c>
      <c r="F48" s="36">
        <f t="shared" si="1"/>
        <v>8960</v>
      </c>
      <c r="G48" s="35">
        <f t="shared" si="0"/>
        <v>9139.2</v>
      </c>
      <c r="H48" s="26"/>
    </row>
    <row r="49" spans="1:10" s="13" customFormat="1" ht="44.25">
      <c r="A49" s="69" t="s">
        <v>99</v>
      </c>
      <c r="B49" s="69"/>
      <c r="C49" s="69"/>
      <c r="D49" s="69"/>
      <c r="E49" s="69"/>
      <c r="F49" s="69"/>
      <c r="G49" s="69"/>
      <c r="H49" s="69"/>
      <c r="I49" s="30"/>
      <c r="J49" s="30"/>
    </row>
    <row r="50" spans="1:11" s="4" customFormat="1" ht="52.5" customHeight="1">
      <c r="A50" s="70" t="s">
        <v>101</v>
      </c>
      <c r="B50" s="71"/>
      <c r="C50" s="71"/>
      <c r="D50" s="71"/>
      <c r="E50" s="71"/>
      <c r="F50" s="71"/>
      <c r="G50" s="71"/>
      <c r="H50" s="71"/>
      <c r="I50" s="71"/>
      <c r="J50" s="31"/>
      <c r="K50" s="5"/>
    </row>
    <row r="51" spans="1:10" ht="37.5">
      <c r="A51" s="68" t="s">
        <v>100</v>
      </c>
      <c r="B51" s="68"/>
      <c r="C51" s="68"/>
      <c r="D51" s="68"/>
      <c r="E51" s="68"/>
      <c r="F51" s="68"/>
      <c r="G51" s="68"/>
      <c r="H51" s="68"/>
      <c r="I51" s="68"/>
      <c r="J51" s="33"/>
    </row>
    <row r="52" spans="1:10" ht="48" customHeight="1">
      <c r="A52" s="64" t="s">
        <v>103</v>
      </c>
      <c r="B52" s="64"/>
      <c r="C52" s="64"/>
      <c r="D52" s="64"/>
      <c r="E52" s="64"/>
      <c r="F52" s="64"/>
      <c r="G52" s="64"/>
      <c r="H52" s="64"/>
      <c r="I52" s="32"/>
      <c r="J52" s="32"/>
    </row>
    <row r="53" spans="1:10" ht="37.5">
      <c r="A53" s="64" t="s">
        <v>118</v>
      </c>
      <c r="B53" s="64"/>
      <c r="C53" s="64"/>
      <c r="D53" s="64"/>
      <c r="E53" s="64"/>
      <c r="F53" s="64"/>
      <c r="G53" s="64"/>
      <c r="H53" s="64"/>
      <c r="I53" s="32"/>
      <c r="J53" s="33"/>
    </row>
    <row r="54" spans="1:10" ht="85.5" customHeight="1">
      <c r="A54" s="60" t="s">
        <v>119</v>
      </c>
      <c r="B54" s="61"/>
      <c r="C54" s="61"/>
      <c r="D54" s="61"/>
      <c r="E54" s="61"/>
      <c r="F54" s="61"/>
      <c r="G54" s="61"/>
      <c r="H54" s="61"/>
      <c r="I54" s="32"/>
      <c r="J54" s="33"/>
    </row>
    <row r="57" ht="12">
      <c r="D57" s="3" t="s">
        <v>116</v>
      </c>
    </row>
  </sheetData>
  <sheetProtection/>
  <mergeCells count="16">
    <mergeCell ref="A1:H1"/>
    <mergeCell ref="A51:I51"/>
    <mergeCell ref="H2:H3"/>
    <mergeCell ref="A49:H49"/>
    <mergeCell ref="A50:I50"/>
    <mergeCell ref="A2:A3"/>
    <mergeCell ref="B2:B3"/>
    <mergeCell ref="E2:E3"/>
    <mergeCell ref="C2:C3"/>
    <mergeCell ref="D2:D3"/>
    <mergeCell ref="A54:H54"/>
    <mergeCell ref="B48:C48"/>
    <mergeCell ref="A53:H53"/>
    <mergeCell ref="A52:H52"/>
    <mergeCell ref="G2:G3"/>
    <mergeCell ref="F2:F3"/>
  </mergeCells>
  <printOptions horizontalCentered="1" verticalCentered="1"/>
  <pageMargins left="0.2755905511811024" right="0.5905511811023623" top="0.1968503937007874" bottom="0.1968503937007874" header="0.1968503937007874" footer="0.4724409448818898"/>
  <pageSetup horizontalDpi="300" verticalDpi="300" orientation="portrait" paperSize="9" scale="1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İstatistik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Cezalar</dc:subject>
  <dc:creator>Ömer Lütfi AYHAN</dc:creator>
  <cp:keywords/>
  <dc:description/>
  <cp:lastModifiedBy>Özdoğru</cp:lastModifiedBy>
  <cp:lastPrinted>2009-03-05T12:39:55Z</cp:lastPrinted>
  <dcterms:created xsi:type="dcterms:W3CDTF">2003-05-28T08:17:51Z</dcterms:created>
  <dcterms:modified xsi:type="dcterms:W3CDTF">2010-01-02T19:22:16Z</dcterms:modified>
  <cp:category/>
  <cp:version/>
  <cp:contentType/>
  <cp:contentStatus/>
</cp:coreProperties>
</file>